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07"/>
  <workbookPr defaultThemeVersion="124226"/>
  <mc:AlternateContent xmlns:mc="http://schemas.openxmlformats.org/markup-compatibility/2006">
    <mc:Choice Requires="x15">
      <x15ac:absPath xmlns:x15ac="http://schemas.microsoft.com/office/spreadsheetml/2010/11/ac" url="https://lewiscounty-my.sharepoint.com/personal/timhunt_lewiscounty_ny_gov/Documents/Desktop/"/>
    </mc:Choice>
  </mc:AlternateContent>
  <xr:revisionPtr revIDLastSave="52" documentId="8_{56B43D3D-F903-4F6C-91D1-F46C102B4A2F}" xr6:coauthVersionLast="47" xr6:coauthVersionMax="47" xr10:uidLastSave="{183C01AD-3B70-47BF-A796-5DF67EE1CCDF}"/>
  <bookViews>
    <workbookView minimized="1" xWindow="45600" yWindow="-1485" windowWidth="13800" windowHeight="7650" tabRatio="707" xr2:uid="{00000000-000D-0000-FFFF-FFFF00000000}"/>
  </bookViews>
  <sheets>
    <sheet name="Plan" sheetId="8" r:id="rId1"/>
    <sheet name="By Function" sheetId="7" r:id="rId2"/>
    <sheet name="Plow Truck" sheetId="12" r:id="rId3"/>
    <sheet name="Loader" sheetId="14" r:id="rId4"/>
    <sheet name="Haul Truck" sheetId="15" r:id="rId5"/>
    <sheet name="Haul Truck 50%" sheetId="16" r:id="rId6"/>
    <sheet name="Mini Ex" sheetId="19" r:id="rId7"/>
    <sheet name="Sheet1" sheetId="17" r:id="rId8"/>
  </sheets>
  <definedNames>
    <definedName name="Beg_Bal" localSheetId="4">'Haul Truck'!$C$18:$C$377</definedName>
    <definedName name="Beg_Bal" localSheetId="5">'Haul Truck 50%'!$C$18:$C$377</definedName>
    <definedName name="Beg_Bal" localSheetId="3">Loader!$C$18:$C$377</definedName>
    <definedName name="Beg_Bal" localSheetId="6">'Mini Ex'!$C$18:$C$377</definedName>
    <definedName name="Beg_Bal">'Plow Truck'!$C$18:$C$377</definedName>
    <definedName name="Beginning_Balance">-FV(Interest_Rate/12,Payment_Number-1,-Monthly_Payment,Loan_Amount)</definedName>
    <definedName name="Cum_Int" localSheetId="4">'Haul Truck'!$J$18:$J$377</definedName>
    <definedName name="Cum_Int" localSheetId="5">'Haul Truck 50%'!$J$18:$J$377</definedName>
    <definedName name="Cum_Int" localSheetId="3">Loader!$J$18:$J$377</definedName>
    <definedName name="Cum_Int" localSheetId="6">'Mini Ex'!$J$18:$J$377</definedName>
    <definedName name="Cum_Int">'Plow Truck'!$J$18:$J$377</definedName>
    <definedName name="Data" localSheetId="4">'Haul Truck'!$A$18:$J$377</definedName>
    <definedName name="Data" localSheetId="5">'Haul Truck 50%'!$A$18:$J$377</definedName>
    <definedName name="Data" localSheetId="3">Loader!$A$18:$J$377</definedName>
    <definedName name="Data" localSheetId="6">'Mini Ex'!$A$18:$J$377</definedName>
    <definedName name="Data">'Plow Truck'!$A$18:$J$377</definedName>
    <definedName name="End_Bal" localSheetId="4">'Haul Truck'!$I$18:$I$377</definedName>
    <definedName name="End_Bal" localSheetId="5">'Haul Truck 50%'!$I$18:$I$377</definedName>
    <definedName name="End_Bal" localSheetId="3">Loader!$I$18:$I$377</definedName>
    <definedName name="End_Bal" localSheetId="6">'Mini Ex'!$I$18:$I$377</definedName>
    <definedName name="End_Bal">'Plow Truck'!$I$18:$I$377</definedName>
    <definedName name="Ending_Balance">-FV(Interest_Rate/12,Payment_Number,-Monthly_Payment,Loan_Amount)</definedName>
    <definedName name="Extra_Pay" localSheetId="4">'Haul Truck'!$E$18:$E$377</definedName>
    <definedName name="Extra_Pay" localSheetId="5">'Haul Truck 50%'!$E$18:$E$377</definedName>
    <definedName name="Extra_Pay" localSheetId="3">Loader!$E$18:$E$377</definedName>
    <definedName name="Extra_Pay" localSheetId="6">'Mini Ex'!$E$18:$E$377</definedName>
    <definedName name="Extra_Pay">'Plow Truck'!$E$18:$E$377</definedName>
    <definedName name="Full_Print" localSheetId="4">'Haul Truck'!$A$1:$J$377</definedName>
    <definedName name="Full_Print" localSheetId="5">'Haul Truck 50%'!$A$1:$J$377</definedName>
    <definedName name="Full_Print" localSheetId="3">Loader!$A$1:$J$377</definedName>
    <definedName name="Full_Print" localSheetId="6">'Mini Ex'!$A$1:$J$377</definedName>
    <definedName name="Full_Print" localSheetId="2">'Plow Truck'!$A$1:$J$377</definedName>
    <definedName name="Full_Print">#REF!</definedName>
    <definedName name="Header_Row" localSheetId="4">ROW('Haul Truck'!$A$17:$IV$17)</definedName>
    <definedName name="Header_Row" localSheetId="5">ROW('Haul Truck 50%'!$A$17:$IV$17)</definedName>
    <definedName name="Header_Row" localSheetId="3">ROW(Loader!$A$17:$IV$17)</definedName>
    <definedName name="Header_Row" localSheetId="6">ROW('Mini Ex'!$A$17:$IV$17)</definedName>
    <definedName name="Header_Row" localSheetId="2">ROW('Plow Truck'!$A$17:$IV$17)</definedName>
    <definedName name="Header_Row">ROW(#REF!)</definedName>
    <definedName name="Header_Row_Back">ROW(#REF!)</definedName>
    <definedName name="Int" localSheetId="4">'Haul Truck'!$H$18:$H$377</definedName>
    <definedName name="Int" localSheetId="5">'Haul Truck 50%'!$H$18:$H$377</definedName>
    <definedName name="Int" localSheetId="3">Loader!$H$18:$H$377</definedName>
    <definedName name="Int" localSheetId="6">'Mini Ex'!$H$18:$H$377</definedName>
    <definedName name="Int">'Plow Truck'!$H$18:$H$377</definedName>
    <definedName name="Interest">-IPMT(Interest_Rate/12,Payment_Number,Number_of_Payments,Loan_Amount)</definedName>
    <definedName name="Interest_Rate" localSheetId="4">'Haul Truck'!$D$6</definedName>
    <definedName name="Interest_Rate" localSheetId="5">'Haul Truck 50%'!$D$6</definedName>
    <definedName name="Interest_Rate" localSheetId="3">Loader!$D$6</definedName>
    <definedName name="Interest_Rate" localSheetId="6">'Mini Ex'!$D$6</definedName>
    <definedName name="Interest_Rate" localSheetId="2">'Plow Truck'!$D$6</definedName>
    <definedName name="Interest_Rate">#REF!</definedName>
    <definedName name="Last_Row" localSheetId="4">IF('Haul Truck'!Values_Entered,'Haul Truck'!Header_Row+'Haul Truck'!Number_of_Payments,'Haul Truck'!Header_Row)</definedName>
    <definedName name="Last_Row" localSheetId="5">IF('Haul Truck 50%'!Values_Entered,'Haul Truck 50%'!Header_Row+'Haul Truck 50%'!Number_of_Payments,'Haul Truck 50%'!Header_Row)</definedName>
    <definedName name="Last_Row" localSheetId="3">IF(Loader!Values_Entered,Loader!Header_Row+Loader!Number_of_Payments,Loader!Header_Row)</definedName>
    <definedName name="Last_Row" localSheetId="6">IF('Mini Ex'!Values_Entered,'Mini Ex'!Header_Row+'Mini Ex'!Number_of_Payments,'Mini Ex'!Header_Row)</definedName>
    <definedName name="Last_Row" localSheetId="2">IF('Plow Truck'!Values_Entered,'Plow Truck'!Header_Row+'Plow Truck'!Number_of_Payments,'Plow Truck'!Header_Row)</definedName>
    <definedName name="Last_Row">IF(Values_Entered,Header_Row+Number_of_Payments,Header_Row)</definedName>
    <definedName name="Loan_Amount" localSheetId="4">'Haul Truck'!$D$5</definedName>
    <definedName name="Loan_Amount" localSheetId="5">'Haul Truck 50%'!$D$5</definedName>
    <definedName name="Loan_Amount" localSheetId="3">Loader!$D$5</definedName>
    <definedName name="Loan_Amount" localSheetId="6">'Mini Ex'!$D$5</definedName>
    <definedName name="Loan_Amount" localSheetId="2">'Plow Truck'!$D$5</definedName>
    <definedName name="Loan_Amount">#REF!</definedName>
    <definedName name="Loan_Not_Paid">IF(Payment_Number&lt;=Number_of_Payments,1,0)</definedName>
    <definedName name="Loan_Start" localSheetId="4">'Haul Truck'!$D$9</definedName>
    <definedName name="Loan_Start" localSheetId="5">'Haul Truck 50%'!$D$9</definedName>
    <definedName name="Loan_Start" localSheetId="3">Loader!$D$9</definedName>
    <definedName name="Loan_Start" localSheetId="6">'Mini Ex'!$D$9</definedName>
    <definedName name="Loan_Start" localSheetId="2">'Plow Truck'!$D$9</definedName>
    <definedName name="Loan_Start">#REF!</definedName>
    <definedName name="Loan_Years" localSheetId="4">'Haul Truck'!$D$7</definedName>
    <definedName name="Loan_Years" localSheetId="5">'Haul Truck 50%'!$D$7</definedName>
    <definedName name="Loan_Years" localSheetId="3">Loader!$D$7</definedName>
    <definedName name="Loan_Years" localSheetId="6">'Mini Ex'!$D$7</definedName>
    <definedName name="Loan_Years" localSheetId="2">'Plow Truck'!$D$7</definedName>
    <definedName name="Loan_Years">#REF!</definedName>
    <definedName name="Monthly_Payment">-PMT(Interest_Rate/12,Number_of_Payments,Loan_Amount)</definedName>
    <definedName name="Num_Pmt_Per_Year" localSheetId="4">'Haul Truck'!$D$8</definedName>
    <definedName name="Num_Pmt_Per_Year" localSheetId="5">'Haul Truck 50%'!$D$8</definedName>
    <definedName name="Num_Pmt_Per_Year" localSheetId="3">Loader!$D$8</definedName>
    <definedName name="Num_Pmt_Per_Year" localSheetId="6">'Mini Ex'!$D$8</definedName>
    <definedName name="Num_Pmt_Per_Year">'Plow Truck'!$D$8</definedName>
    <definedName name="Number_of_Payments" localSheetId="4">MATCH(0.01,'Haul Truck'!End_Bal,-1)+1</definedName>
    <definedName name="Number_of_Payments" localSheetId="5">MATCH(0.01,'Haul Truck 50%'!End_Bal,-1)+1</definedName>
    <definedName name="Number_of_Payments" localSheetId="3">MATCH(0.01,Loader!End_Bal,-1)+1</definedName>
    <definedName name="Number_of_Payments" localSheetId="6">MATCH(0.01,'Mini Ex'!End_Bal,-1)+1</definedName>
    <definedName name="Number_of_Payments" localSheetId="2">MATCH(0.01,End_Bal,-1)+1</definedName>
    <definedName name="Number_of_Payments">#REF!</definedName>
    <definedName name="Pay_Date" localSheetId="4">'Haul Truck'!$B$18:$B$377</definedName>
    <definedName name="Pay_Date" localSheetId="5">'Haul Truck 50%'!$B$18:$B$377</definedName>
    <definedName name="Pay_Date" localSheetId="3">Loader!$B$18:$B$377</definedName>
    <definedName name="Pay_Date" localSheetId="6">'Mini Ex'!$B$18:$B$377</definedName>
    <definedName name="Pay_Date">'Plow Truck'!$B$18:$B$377</definedName>
    <definedName name="Pay_Num" localSheetId="4">'Haul Truck'!$A$18:$A$377</definedName>
    <definedName name="Pay_Num" localSheetId="5">'Haul Truck 50%'!$A$18:$A$377</definedName>
    <definedName name="Pay_Num" localSheetId="3">Loader!$A$18:$A$377</definedName>
    <definedName name="Pay_Num" localSheetId="6">'Mini Ex'!$A$18:$A$377</definedName>
    <definedName name="Pay_Num">'Plow Truck'!$A$18:$A$377</definedName>
    <definedName name="Payment_Date" localSheetId="4">DATE(YEAR('Haul Truck'!Loan_Start),MONTH('Haul Truck'!Loan_Start)+[0]!Payment_Number,DAY('Haul Truck'!Loan_Start))</definedName>
    <definedName name="Payment_Date" localSheetId="5">DATE(YEAR('Haul Truck 50%'!Loan_Start),MONTH('Haul Truck 50%'!Loan_Start)+[0]!Payment_Number,DAY('Haul Truck 50%'!Loan_Start))</definedName>
    <definedName name="Payment_Date" localSheetId="3">DATE(YEAR(Loader!Loan_Start),MONTH(Loader!Loan_Start)+[0]!Payment_Number,DAY(Loader!Loan_Start))</definedName>
    <definedName name="Payment_Date" localSheetId="6">DATE(YEAR('Mini Ex'!Loan_Start),MONTH('Mini Ex'!Loan_Start)+[0]!Payment_Number,DAY('Mini Ex'!Loan_Start))</definedName>
    <definedName name="Payment_Date" localSheetId="2">DATE(YEAR('Plow Truck'!Loan_Start),MONTH('Plow Truck'!Loan_Start)+[0]!Payment_Number,DAY('Plow Truck'!Loan_Start))</definedName>
    <definedName name="Payment_Date">DATE(YEAR(Loan_Start),MONTH(Loan_Start)+Payment_Number,DAY(Loan_Start))</definedName>
    <definedName name="Payment_Number">ROW()-Header_Row</definedName>
    <definedName name="Princ" localSheetId="4">'Haul Truck'!$G$18:$G$377</definedName>
    <definedName name="Princ" localSheetId="5">'Haul Truck 50%'!$G$18:$G$377</definedName>
    <definedName name="Princ" localSheetId="3">Loader!$G$18:$G$377</definedName>
    <definedName name="Princ" localSheetId="6">'Mini Ex'!$G$18:$G$377</definedName>
    <definedName name="Princ">'Plow Truck'!$G$18:$G$377</definedName>
    <definedName name="Principal">-PPMT(Interest_Rate/12,Payment_Number,Number_of_Payments,Loan_Amount)</definedName>
    <definedName name="Print_Area_Reset" localSheetId="4">OFFSET('Haul Truck'!Full_Print,0,0,'Haul Truck'!Last_Row)</definedName>
    <definedName name="Print_Area_Reset" localSheetId="5">OFFSET('Haul Truck 50%'!Full_Print,0,0,'Haul Truck 50%'!Last_Row)</definedName>
    <definedName name="Print_Area_Reset" localSheetId="3">OFFSET(Loader!Full_Print,0,0,Loader!Last_Row)</definedName>
    <definedName name="Print_Area_Reset" localSheetId="6">OFFSET('Mini Ex'!Full_Print,0,0,'Mini Ex'!Last_Row)</definedName>
    <definedName name="Print_Area_Reset">OFFSET('Plow Truck'!Full_Print,0,0,'Plow Truck'!Last_Row)</definedName>
    <definedName name="_xlnm.Print_Titles" localSheetId="4">'Haul Truck'!$A$14:$IV$17</definedName>
    <definedName name="_xlnm.Print_Titles" localSheetId="5">'Haul Truck 50%'!$A$14:$IV$17</definedName>
    <definedName name="_xlnm.Print_Titles" localSheetId="3">Loader!$A$14:$IV$17</definedName>
    <definedName name="_xlnm.Print_Titles" localSheetId="6">'Mini Ex'!$A$14:$IV$17</definedName>
    <definedName name="_xlnm.Print_Titles" localSheetId="2">'Plow Truck'!$A$14:$IV$17</definedName>
    <definedName name="Sched_Pay" localSheetId="4">'Haul Truck'!$D$18:$D$377</definedName>
    <definedName name="Sched_Pay" localSheetId="5">'Haul Truck 50%'!$D$18:$D$377</definedName>
    <definedName name="Sched_Pay" localSheetId="3">Loader!$D$18:$D$377</definedName>
    <definedName name="Sched_Pay" localSheetId="6">'Mini Ex'!$D$18:$D$377</definedName>
    <definedName name="Sched_Pay">'Plow Truck'!$D$18:$D$377</definedName>
    <definedName name="Scheduled_Extra_Payments" localSheetId="4">'Haul Truck'!$D$10</definedName>
    <definedName name="Scheduled_Extra_Payments" localSheetId="5">'Haul Truck 50%'!$D$10</definedName>
    <definedName name="Scheduled_Extra_Payments" localSheetId="3">Loader!$D$10</definedName>
    <definedName name="Scheduled_Extra_Payments" localSheetId="6">'Mini Ex'!$D$10</definedName>
    <definedName name="Scheduled_Extra_Payments">'Plow Truck'!$D$10</definedName>
    <definedName name="Scheduled_Interest_Rate" localSheetId="4">'Haul Truck'!$D$6</definedName>
    <definedName name="Scheduled_Interest_Rate" localSheetId="5">'Haul Truck 50%'!$D$6</definedName>
    <definedName name="Scheduled_Interest_Rate" localSheetId="3">Loader!$D$6</definedName>
    <definedName name="Scheduled_Interest_Rate" localSheetId="6">'Mini Ex'!$D$6</definedName>
    <definedName name="Scheduled_Interest_Rate">'Plow Truck'!$D$6</definedName>
    <definedName name="Scheduled_Monthly_Payment" localSheetId="4">'Haul Truck'!$H$5</definedName>
    <definedName name="Scheduled_Monthly_Payment" localSheetId="5">'Haul Truck 50%'!$H$5</definedName>
    <definedName name="Scheduled_Monthly_Payment" localSheetId="3">Loader!$H$5</definedName>
    <definedName name="Scheduled_Monthly_Payment" localSheetId="6">'Mini Ex'!$H$5</definedName>
    <definedName name="Scheduled_Monthly_Payment">'Plow Truck'!$H$5</definedName>
    <definedName name="Total_Cost">#REF!</definedName>
    <definedName name="Total_Interest" localSheetId="4">'Haul Truck'!$H$9</definedName>
    <definedName name="Total_Interest" localSheetId="5">'Haul Truck 50%'!$H$9</definedName>
    <definedName name="Total_Interest" localSheetId="3">Loader!$H$9</definedName>
    <definedName name="Total_Interest" localSheetId="6">'Mini Ex'!$H$9</definedName>
    <definedName name="Total_Interest" localSheetId="2">'Plow Truck'!$H$9</definedName>
    <definedName name="Total_Interest">#REF!</definedName>
    <definedName name="Total_Pay" localSheetId="4">'Haul Truck'!$F$18:$F$377</definedName>
    <definedName name="Total_Pay" localSheetId="5">'Haul Truck 50%'!$F$18:$F$377</definedName>
    <definedName name="Total_Pay" localSheetId="3">Loader!$F$18:$F$377</definedName>
    <definedName name="Total_Pay" localSheetId="6">'Mini Ex'!$F$18:$F$377</definedName>
    <definedName name="Total_Pay">'Plow Truck'!$F$18:$F$377</definedName>
    <definedName name="Total_Payment" localSheetId="4">Scheduled_Payment+Extra_Payment</definedName>
    <definedName name="Total_Payment" localSheetId="5">Scheduled_Payment+Extra_Payment</definedName>
    <definedName name="Total_Payment" localSheetId="3">Scheduled_Payment+Extra_Payment</definedName>
    <definedName name="Total_Payment" localSheetId="6">Scheduled_Payment+Extra_Payment</definedName>
    <definedName name="Total_Payment">Scheduled_Payment+Extra_Payment</definedName>
    <definedName name="Values_Entered" localSheetId="4">IF('Haul Truck'!Loan_Amount*'Haul Truck'!Interest_Rate*'Haul Truck'!Loan_Years*'Haul Truck'!Loan_Start&gt;0,1,0)</definedName>
    <definedName name="Values_Entered" localSheetId="5">IF('Haul Truck 50%'!Loan_Amount*'Haul Truck 50%'!Interest_Rate*'Haul Truck 50%'!Loan_Years*'Haul Truck 50%'!Loan_Start&gt;0,1,0)</definedName>
    <definedName name="Values_Entered" localSheetId="3">IF(Loader!Loan_Amount*Loader!Interest_Rate*Loader!Loan_Years*Loader!Loan_Start&gt;0,1,0)</definedName>
    <definedName name="Values_Entered" localSheetId="6">IF('Mini Ex'!Loan_Amount*'Mini Ex'!Interest_Rate*'Mini Ex'!Loan_Years*'Mini Ex'!Loan_Start&gt;0,1,0)</definedName>
    <definedName name="Values_Entered" localSheetId="2">IF('Plow Truck'!Loan_Amount*'Plow Truck'!Interest_Rate*'Plow Truck'!Loan_Years*'Plow Truck'!Loan_Start&gt;0,1,0)</definedName>
    <definedName name="Values_Entered">IF(Loan_Amount*Interest_Rate*Loan_Years*Loan_Start&gt;0,1,0)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9" l="1"/>
  <c r="A18" i="19"/>
  <c r="H18" i="19" s="1"/>
  <c r="H6" i="19"/>
  <c r="H5" i="19"/>
  <c r="D51" i="8"/>
  <c r="D52" i="8"/>
  <c r="L52" i="8"/>
  <c r="D50" i="8"/>
  <c r="J18" i="19" l="1"/>
  <c r="B18" i="19"/>
  <c r="A19" i="19"/>
  <c r="D18" i="19"/>
  <c r="E18" i="19" l="1"/>
  <c r="D19" i="19"/>
  <c r="A20" i="19"/>
  <c r="B19" i="19"/>
  <c r="A3" i="17"/>
  <c r="A4" i="17" s="1"/>
  <c r="A5" i="17" s="1"/>
  <c r="A6" i="17" s="1"/>
  <c r="C4" i="17" l="1"/>
  <c r="A7" i="17"/>
  <c r="C6" i="17"/>
  <c r="C3" i="17"/>
  <c r="C5" i="17"/>
  <c r="D20" i="19"/>
  <c r="A21" i="19"/>
  <c r="B20" i="19"/>
  <c r="F18" i="19"/>
  <c r="G18" i="19" s="1"/>
  <c r="I18" i="19" s="1"/>
  <c r="Y55" i="8"/>
  <c r="A8" i="17" l="1"/>
  <c r="C7" i="17"/>
  <c r="C19" i="19"/>
  <c r="B21" i="19"/>
  <c r="A22" i="19"/>
  <c r="D21" i="19"/>
  <c r="X52" i="8"/>
  <c r="X57" i="8" s="1"/>
  <c r="A9" i="17" l="1"/>
  <c r="C8" i="17"/>
  <c r="B22" i="19"/>
  <c r="D22" i="19"/>
  <c r="A23" i="19"/>
  <c r="H19" i="19"/>
  <c r="E19" i="19"/>
  <c r="F52" i="8"/>
  <c r="F57" i="8" s="1"/>
  <c r="E52" i="8"/>
  <c r="C18" i="16"/>
  <c r="A18" i="16"/>
  <c r="H6" i="16"/>
  <c r="H5" i="16"/>
  <c r="C18" i="15"/>
  <c r="A18" i="15"/>
  <c r="H6" i="15"/>
  <c r="H5" i="15"/>
  <c r="C18" i="14"/>
  <c r="A18" i="14"/>
  <c r="H5" i="14"/>
  <c r="C18" i="12"/>
  <c r="A18" i="12"/>
  <c r="B18" i="12" s="1"/>
  <c r="H6" i="12"/>
  <c r="H5" i="12"/>
  <c r="W52" i="8"/>
  <c r="W57" i="8" s="1"/>
  <c r="V52" i="8"/>
  <c r="V57" i="8" s="1"/>
  <c r="U52" i="8"/>
  <c r="U57" i="8" s="1"/>
  <c r="T52" i="8"/>
  <c r="T57" i="8" s="1"/>
  <c r="S52" i="8"/>
  <c r="S57" i="8" s="1"/>
  <c r="R52" i="8"/>
  <c r="R57" i="8" s="1"/>
  <c r="Q52" i="8"/>
  <c r="Q57" i="8" s="1"/>
  <c r="P52" i="8"/>
  <c r="P57" i="8" s="1"/>
  <c r="O52" i="8"/>
  <c r="O57" i="8" s="1"/>
  <c r="N52" i="8"/>
  <c r="N57" i="8" s="1"/>
  <c r="M52" i="8"/>
  <c r="M57" i="8" s="1"/>
  <c r="L57" i="8"/>
  <c r="K52" i="8"/>
  <c r="K57" i="8" s="1"/>
  <c r="J52" i="8"/>
  <c r="J57" i="8" s="1"/>
  <c r="I52" i="8"/>
  <c r="I57" i="8" s="1"/>
  <c r="H52" i="8"/>
  <c r="H57" i="8" s="1"/>
  <c r="G52" i="8"/>
  <c r="G57" i="8" s="1"/>
  <c r="A10" i="17" l="1"/>
  <c r="C9" i="17"/>
  <c r="F19" i="19"/>
  <c r="G19" i="19" s="1"/>
  <c r="I19" i="19" s="1"/>
  <c r="D23" i="19"/>
  <c r="A24" i="19"/>
  <c r="B23" i="19"/>
  <c r="J19" i="19"/>
  <c r="E57" i="8"/>
  <c r="Y57" i="8" s="1"/>
  <c r="Y52" i="8"/>
  <c r="A19" i="16"/>
  <c r="H18" i="16"/>
  <c r="D18" i="16"/>
  <c r="B18" i="16"/>
  <c r="A19" i="15"/>
  <c r="H18" i="15"/>
  <c r="D18" i="15"/>
  <c r="B18" i="15"/>
  <c r="B18" i="14"/>
  <c r="A19" i="14"/>
  <c r="H18" i="14"/>
  <c r="D18" i="14"/>
  <c r="E18" i="14" s="1"/>
  <c r="D18" i="12"/>
  <c r="E18" i="12" s="1"/>
  <c r="F18" i="12" s="1"/>
  <c r="H18" i="12"/>
  <c r="A19" i="12"/>
  <c r="A11" i="17" l="1"/>
  <c r="C10" i="17"/>
  <c r="C20" i="19"/>
  <c r="D24" i="19"/>
  <c r="A25" i="19"/>
  <c r="B24" i="19"/>
  <c r="E18" i="16"/>
  <c r="J18" i="16"/>
  <c r="A20" i="16"/>
  <c r="D19" i="16"/>
  <c r="B19" i="16"/>
  <c r="E18" i="15"/>
  <c r="J18" i="15"/>
  <c r="A20" i="15"/>
  <c r="D19" i="15"/>
  <c r="B19" i="15"/>
  <c r="F18" i="14"/>
  <c r="G18" i="14" s="1"/>
  <c r="I18" i="14" s="1"/>
  <c r="C19" i="14" s="1"/>
  <c r="J18" i="14"/>
  <c r="A20" i="14"/>
  <c r="D19" i="14"/>
  <c r="B19" i="14"/>
  <c r="G18" i="12"/>
  <c r="I18" i="12" s="1"/>
  <c r="C19" i="12" s="1"/>
  <c r="B19" i="12"/>
  <c r="A20" i="12"/>
  <c r="D19" i="12"/>
  <c r="J18" i="12"/>
  <c r="A12" i="17" l="1"/>
  <c r="C11" i="17"/>
  <c r="D25" i="19"/>
  <c r="A26" i="19"/>
  <c r="B25" i="19"/>
  <c r="E20" i="19"/>
  <c r="H20" i="19"/>
  <c r="A21" i="16"/>
  <c r="D20" i="16"/>
  <c r="B20" i="16"/>
  <c r="F18" i="16"/>
  <c r="G18" i="16" s="1"/>
  <c r="I18" i="16" s="1"/>
  <c r="A21" i="15"/>
  <c r="D20" i="15"/>
  <c r="B20" i="15"/>
  <c r="F18" i="15"/>
  <c r="G18" i="15" s="1"/>
  <c r="I18" i="15" s="1"/>
  <c r="E19" i="14"/>
  <c r="F19" i="14" s="1"/>
  <c r="H19" i="14"/>
  <c r="B20" i="14"/>
  <c r="A21" i="14"/>
  <c r="D20" i="14"/>
  <c r="H19" i="12"/>
  <c r="E19" i="12"/>
  <c r="F19" i="12" s="1"/>
  <c r="B20" i="12"/>
  <c r="A21" i="12"/>
  <c r="D20" i="12"/>
  <c r="A13" i="17" l="1"/>
  <c r="C12" i="17"/>
  <c r="G19" i="14"/>
  <c r="I19" i="14" s="1"/>
  <c r="C20" i="14" s="1"/>
  <c r="F20" i="19"/>
  <c r="G20" i="19" s="1"/>
  <c r="I20" i="19" s="1"/>
  <c r="B26" i="19"/>
  <c r="D26" i="19"/>
  <c r="A27" i="19"/>
  <c r="J20" i="19"/>
  <c r="C19" i="16"/>
  <c r="A22" i="16"/>
  <c r="D21" i="16"/>
  <c r="B21" i="16"/>
  <c r="C19" i="15"/>
  <c r="A22" i="15"/>
  <c r="D21" i="15"/>
  <c r="B21" i="15"/>
  <c r="A22" i="14"/>
  <c r="D21" i="14"/>
  <c r="B21" i="14"/>
  <c r="G19" i="12"/>
  <c r="I19" i="12" s="1"/>
  <c r="J19" i="14"/>
  <c r="J19" i="12"/>
  <c r="D21" i="12"/>
  <c r="B21" i="12"/>
  <c r="A22" i="12"/>
  <c r="A14" i="17" l="1"/>
  <c r="C13" i="17"/>
  <c r="C21" i="19"/>
  <c r="D27" i="19"/>
  <c r="A28" i="19"/>
  <c r="B27" i="19"/>
  <c r="A23" i="16"/>
  <c r="D22" i="16"/>
  <c r="B22" i="16"/>
  <c r="H19" i="16"/>
  <c r="E19" i="16"/>
  <c r="A23" i="15"/>
  <c r="D22" i="15"/>
  <c r="B22" i="15"/>
  <c r="H19" i="15"/>
  <c r="E19" i="15"/>
  <c r="B22" i="14"/>
  <c r="A23" i="14"/>
  <c r="D22" i="14"/>
  <c r="H20" i="14"/>
  <c r="E20" i="14"/>
  <c r="C20" i="12"/>
  <c r="B22" i="12"/>
  <c r="A23" i="12"/>
  <c r="D22" i="12"/>
  <c r="C14" i="17" l="1"/>
  <c r="A15" i="17"/>
  <c r="D28" i="19"/>
  <c r="A29" i="19"/>
  <c r="B28" i="19"/>
  <c r="H21" i="19"/>
  <c r="E21" i="19"/>
  <c r="F19" i="16"/>
  <c r="G19" i="16" s="1"/>
  <c r="I19" i="16" s="1"/>
  <c r="J19" i="16"/>
  <c r="A24" i="16"/>
  <c r="D23" i="16"/>
  <c r="B23" i="16"/>
  <c r="F19" i="15"/>
  <c r="G19" i="15" s="1"/>
  <c r="I19" i="15" s="1"/>
  <c r="J19" i="15"/>
  <c r="A24" i="15"/>
  <c r="D23" i="15"/>
  <c r="B23" i="15"/>
  <c r="J20" i="14"/>
  <c r="F20" i="14"/>
  <c r="G20" i="14" s="1"/>
  <c r="I20" i="14" s="1"/>
  <c r="A24" i="14"/>
  <c r="D23" i="14"/>
  <c r="B23" i="14"/>
  <c r="H20" i="12"/>
  <c r="E20" i="12"/>
  <c r="B23" i="12"/>
  <c r="A24" i="12"/>
  <c r="D23" i="12"/>
  <c r="A16" i="17" l="1"/>
  <c r="C15" i="17"/>
  <c r="F21" i="19"/>
  <c r="G21" i="19" s="1"/>
  <c r="I21" i="19" s="1"/>
  <c r="D29" i="19"/>
  <c r="B29" i="19"/>
  <c r="A30" i="19"/>
  <c r="J21" i="19"/>
  <c r="A25" i="16"/>
  <c r="D24" i="16"/>
  <c r="B24" i="16"/>
  <c r="C20" i="16"/>
  <c r="A25" i="15"/>
  <c r="D24" i="15"/>
  <c r="B24" i="15"/>
  <c r="C20" i="15"/>
  <c r="C21" i="14"/>
  <c r="B24" i="14"/>
  <c r="A25" i="14"/>
  <c r="D24" i="14"/>
  <c r="J20" i="12"/>
  <c r="D24" i="12"/>
  <c r="B24" i="12"/>
  <c r="A25" i="12"/>
  <c r="F20" i="12"/>
  <c r="G20" i="12" s="1"/>
  <c r="I20" i="12" s="1"/>
  <c r="A17" i="17" l="1"/>
  <c r="C16" i="17"/>
  <c r="C22" i="19"/>
  <c r="B30" i="19"/>
  <c r="D30" i="19"/>
  <c r="A31" i="19"/>
  <c r="H20" i="16"/>
  <c r="E20" i="16"/>
  <c r="A26" i="16"/>
  <c r="D25" i="16"/>
  <c r="B25" i="16"/>
  <c r="H20" i="15"/>
  <c r="E20" i="15"/>
  <c r="A26" i="15"/>
  <c r="D25" i="15"/>
  <c r="B25" i="15"/>
  <c r="H21" i="14"/>
  <c r="E21" i="14"/>
  <c r="A26" i="14"/>
  <c r="D25" i="14"/>
  <c r="B25" i="14"/>
  <c r="C21" i="12"/>
  <c r="A26" i="12"/>
  <c r="B25" i="12"/>
  <c r="D25" i="12"/>
  <c r="A18" i="17" l="1"/>
  <c r="C17" i="17"/>
  <c r="D31" i="19"/>
  <c r="B31" i="19"/>
  <c r="A32" i="19"/>
  <c r="H22" i="19"/>
  <c r="E22" i="19"/>
  <c r="A27" i="16"/>
  <c r="D26" i="16"/>
  <c r="B26" i="16"/>
  <c r="F20" i="16"/>
  <c r="G20" i="16" s="1"/>
  <c r="I20" i="16" s="1"/>
  <c r="J20" i="16"/>
  <c r="A27" i="15"/>
  <c r="D26" i="15"/>
  <c r="B26" i="15"/>
  <c r="F20" i="15"/>
  <c r="G20" i="15" s="1"/>
  <c r="I20" i="15" s="1"/>
  <c r="J20" i="15"/>
  <c r="B26" i="14"/>
  <c r="A27" i="14"/>
  <c r="D26" i="14"/>
  <c r="J21" i="14"/>
  <c r="F21" i="14"/>
  <c r="G21" i="14" s="1"/>
  <c r="I21" i="14" s="1"/>
  <c r="E21" i="12"/>
  <c r="H21" i="12"/>
  <c r="B26" i="12"/>
  <c r="D26" i="12"/>
  <c r="A27" i="12"/>
  <c r="A19" i="17" l="1"/>
  <c r="C18" i="17"/>
  <c r="D32" i="19"/>
  <c r="B32" i="19"/>
  <c r="A33" i="19"/>
  <c r="F22" i="19"/>
  <c r="G22" i="19" s="1"/>
  <c r="I22" i="19"/>
  <c r="J22" i="19"/>
  <c r="C21" i="16"/>
  <c r="A28" i="16"/>
  <c r="D27" i="16"/>
  <c r="B27" i="16"/>
  <c r="C21" i="15"/>
  <c r="A28" i="15"/>
  <c r="D27" i="15"/>
  <c r="B27" i="15"/>
  <c r="C22" i="14"/>
  <c r="A28" i="14"/>
  <c r="D27" i="14"/>
  <c r="B27" i="14"/>
  <c r="A28" i="12"/>
  <c r="B27" i="12"/>
  <c r="D27" i="12"/>
  <c r="F21" i="12"/>
  <c r="G21" i="12" s="1"/>
  <c r="I21" i="12" s="1"/>
  <c r="J21" i="12"/>
  <c r="A20" i="17" l="1"/>
  <c r="C19" i="17"/>
  <c r="D33" i="19"/>
  <c r="B33" i="19"/>
  <c r="A34" i="19"/>
  <c r="C23" i="19"/>
  <c r="H7" i="19"/>
  <c r="A29" i="16"/>
  <c r="D28" i="16"/>
  <c r="B28" i="16"/>
  <c r="H21" i="16"/>
  <c r="E21" i="16"/>
  <c r="A29" i="15"/>
  <c r="D28" i="15"/>
  <c r="B28" i="15"/>
  <c r="H21" i="15"/>
  <c r="E21" i="15"/>
  <c r="H22" i="14"/>
  <c r="E22" i="14"/>
  <c r="B28" i="14"/>
  <c r="A29" i="14"/>
  <c r="D28" i="14"/>
  <c r="C22" i="12"/>
  <c r="A29" i="12"/>
  <c r="B28" i="12"/>
  <c r="D28" i="12"/>
  <c r="A21" i="17" l="1"/>
  <c r="C21" i="17" s="1"/>
  <c r="C20" i="17"/>
  <c r="A35" i="19"/>
  <c r="B34" i="19"/>
  <c r="D34" i="19"/>
  <c r="H23" i="19"/>
  <c r="J23" i="19" s="1"/>
  <c r="E23" i="19"/>
  <c r="F21" i="16"/>
  <c r="G21" i="16" s="1"/>
  <c r="I21" i="16" s="1"/>
  <c r="J21" i="16"/>
  <c r="A30" i="16"/>
  <c r="D29" i="16"/>
  <c r="B29" i="16"/>
  <c r="F21" i="15"/>
  <c r="G21" i="15" s="1"/>
  <c r="I21" i="15" s="1"/>
  <c r="J21" i="15"/>
  <c r="A30" i="15"/>
  <c r="D29" i="15"/>
  <c r="B29" i="15"/>
  <c r="A30" i="14"/>
  <c r="D29" i="14"/>
  <c r="B29" i="14"/>
  <c r="J22" i="14"/>
  <c r="F22" i="14"/>
  <c r="G22" i="14" s="1"/>
  <c r="I22" i="14"/>
  <c r="C23" i="14" s="1"/>
  <c r="H22" i="12"/>
  <c r="E22" i="12"/>
  <c r="A30" i="12"/>
  <c r="D29" i="12"/>
  <c r="B29" i="12"/>
  <c r="F23" i="19" l="1"/>
  <c r="G23" i="19" s="1"/>
  <c r="I23" i="19"/>
  <c r="C24" i="19" s="1"/>
  <c r="A36" i="19"/>
  <c r="D35" i="19"/>
  <c r="B35" i="19"/>
  <c r="A31" i="16"/>
  <c r="D30" i="16"/>
  <c r="B30" i="16"/>
  <c r="C22" i="16"/>
  <c r="A31" i="15"/>
  <c r="D30" i="15"/>
  <c r="B30" i="15"/>
  <c r="C22" i="15"/>
  <c r="B30" i="14"/>
  <c r="A31" i="14"/>
  <c r="D30" i="14"/>
  <c r="H23" i="14"/>
  <c r="J23" i="14" s="1"/>
  <c r="E23" i="14"/>
  <c r="J22" i="12"/>
  <c r="D30" i="12"/>
  <c r="A31" i="12"/>
  <c r="B30" i="12"/>
  <c r="F22" i="12"/>
  <c r="G22" i="12" s="1"/>
  <c r="I22" i="12"/>
  <c r="C23" i="12" s="1"/>
  <c r="E24" i="19" l="1"/>
  <c r="H24" i="19"/>
  <c r="J24" i="19" s="1"/>
  <c r="D36" i="19"/>
  <c r="A37" i="19"/>
  <c r="B36" i="19"/>
  <c r="H22" i="16"/>
  <c r="E22" i="16"/>
  <c r="A32" i="16"/>
  <c r="D31" i="16"/>
  <c r="B31" i="16"/>
  <c r="H22" i="15"/>
  <c r="E22" i="15"/>
  <c r="A32" i="15"/>
  <c r="D31" i="15"/>
  <c r="B31" i="15"/>
  <c r="A32" i="14"/>
  <c r="D31" i="14"/>
  <c r="B31" i="14"/>
  <c r="I23" i="14"/>
  <c r="C24" i="14" s="1"/>
  <c r="F23" i="14"/>
  <c r="G23" i="14" s="1"/>
  <c r="H23" i="12"/>
  <c r="J23" i="12" s="1"/>
  <c r="E23" i="12"/>
  <c r="A32" i="12"/>
  <c r="B31" i="12"/>
  <c r="D31" i="12"/>
  <c r="D37" i="19" l="1"/>
  <c r="B37" i="19"/>
  <c r="A38" i="19"/>
  <c r="I24" i="19"/>
  <c r="C25" i="19" s="1"/>
  <c r="F24" i="19"/>
  <c r="G24" i="19" s="1"/>
  <c r="A33" i="16"/>
  <c r="D32" i="16"/>
  <c r="B32" i="16"/>
  <c r="I22" i="16"/>
  <c r="F22" i="16"/>
  <c r="G22" i="16" s="1"/>
  <c r="J22" i="16"/>
  <c r="A33" i="15"/>
  <c r="D32" i="15"/>
  <c r="B32" i="15"/>
  <c r="F22" i="15"/>
  <c r="G22" i="15" s="1"/>
  <c r="I22" i="15" s="1"/>
  <c r="J22" i="15"/>
  <c r="H24" i="14"/>
  <c r="J24" i="14" s="1"/>
  <c r="E24" i="14"/>
  <c r="B32" i="14"/>
  <c r="A33" i="14"/>
  <c r="D32" i="14"/>
  <c r="I23" i="12"/>
  <c r="C24" i="12" s="1"/>
  <c r="F23" i="12"/>
  <c r="G23" i="12" s="1"/>
  <c r="A33" i="12"/>
  <c r="B32" i="12"/>
  <c r="D32" i="12"/>
  <c r="A39" i="19" l="1"/>
  <c r="B38" i="19"/>
  <c r="D38" i="19"/>
  <c r="H25" i="19"/>
  <c r="J25" i="19" s="1"/>
  <c r="E25" i="19"/>
  <c r="C23" i="16"/>
  <c r="H7" i="16"/>
  <c r="A34" i="16"/>
  <c r="D33" i="16"/>
  <c r="B33" i="16"/>
  <c r="C23" i="15"/>
  <c r="A34" i="15"/>
  <c r="D33" i="15"/>
  <c r="B33" i="15"/>
  <c r="A34" i="14"/>
  <c r="D33" i="14"/>
  <c r="B33" i="14"/>
  <c r="I24" i="14"/>
  <c r="C25" i="14" s="1"/>
  <c r="F24" i="14"/>
  <c r="G24" i="14" s="1"/>
  <c r="H24" i="12"/>
  <c r="J24" i="12" s="1"/>
  <c r="E24" i="12"/>
  <c r="A34" i="12"/>
  <c r="D33" i="12"/>
  <c r="B33" i="12"/>
  <c r="I25" i="19" l="1"/>
  <c r="C26" i="19" s="1"/>
  <c r="F25" i="19"/>
  <c r="G25" i="19" s="1"/>
  <c r="D39" i="19"/>
  <c r="B39" i="19"/>
  <c r="A40" i="19"/>
  <c r="A35" i="16"/>
  <c r="D34" i="16"/>
  <c r="B34" i="16"/>
  <c r="H23" i="16"/>
  <c r="E23" i="16"/>
  <c r="A35" i="15"/>
  <c r="D34" i="15"/>
  <c r="B34" i="15"/>
  <c r="H23" i="15"/>
  <c r="E23" i="15"/>
  <c r="B34" i="14"/>
  <c r="A35" i="14"/>
  <c r="D34" i="14"/>
  <c r="H25" i="14"/>
  <c r="J25" i="14" s="1"/>
  <c r="E25" i="14"/>
  <c r="F24" i="12"/>
  <c r="G24" i="12" s="1"/>
  <c r="I24" i="12"/>
  <c r="C25" i="12" s="1"/>
  <c r="B34" i="12"/>
  <c r="D34" i="12"/>
  <c r="A35" i="12"/>
  <c r="D40" i="19" l="1"/>
  <c r="A41" i="19"/>
  <c r="B40" i="19"/>
  <c r="H26" i="19"/>
  <c r="J26" i="19" s="1"/>
  <c r="E26" i="19"/>
  <c r="I23" i="16"/>
  <c r="C24" i="16" s="1"/>
  <c r="F23" i="16"/>
  <c r="G23" i="16" s="1"/>
  <c r="J23" i="16"/>
  <c r="A36" i="16"/>
  <c r="D35" i="16"/>
  <c r="B35" i="16"/>
  <c r="I23" i="15"/>
  <c r="F23" i="15"/>
  <c r="G23" i="15" s="1"/>
  <c r="J23" i="15"/>
  <c r="A36" i="15"/>
  <c r="D35" i="15"/>
  <c r="B35" i="15"/>
  <c r="F25" i="14"/>
  <c r="G25" i="14" s="1"/>
  <c r="I25" i="14"/>
  <c r="C26" i="14" s="1"/>
  <c r="A36" i="14"/>
  <c r="D35" i="14"/>
  <c r="B35" i="14"/>
  <c r="A36" i="12"/>
  <c r="B35" i="12"/>
  <c r="D35" i="12"/>
  <c r="H25" i="12"/>
  <c r="J25" i="12" s="1"/>
  <c r="E25" i="12"/>
  <c r="C24" i="15" l="1"/>
  <c r="H7" i="15"/>
  <c r="D41" i="19"/>
  <c r="B41" i="19"/>
  <c r="A42" i="19"/>
  <c r="I26" i="19"/>
  <c r="C27" i="19" s="1"/>
  <c r="F26" i="19"/>
  <c r="G26" i="19" s="1"/>
  <c r="A37" i="16"/>
  <c r="D36" i="16"/>
  <c r="B36" i="16"/>
  <c r="H24" i="16"/>
  <c r="E24" i="16"/>
  <c r="A37" i="15"/>
  <c r="D36" i="15"/>
  <c r="B36" i="15"/>
  <c r="H24" i="15"/>
  <c r="E24" i="15"/>
  <c r="H26" i="14"/>
  <c r="J26" i="14" s="1"/>
  <c r="E26" i="14"/>
  <c r="B36" i="14"/>
  <c r="A37" i="14"/>
  <c r="D36" i="14"/>
  <c r="A37" i="12"/>
  <c r="B36" i="12"/>
  <c r="D36" i="12"/>
  <c r="I25" i="12"/>
  <c r="C26" i="12" s="1"/>
  <c r="F25" i="12"/>
  <c r="G25" i="12" s="1"/>
  <c r="A43" i="19" l="1"/>
  <c r="B42" i="19"/>
  <c r="D42" i="19"/>
  <c r="H27" i="19"/>
  <c r="J27" i="19" s="1"/>
  <c r="E27" i="19"/>
  <c r="I24" i="16"/>
  <c r="C25" i="16" s="1"/>
  <c r="F24" i="16"/>
  <c r="G24" i="16" s="1"/>
  <c r="J24" i="16"/>
  <c r="A38" i="16"/>
  <c r="D37" i="16"/>
  <c r="B37" i="16"/>
  <c r="I24" i="15"/>
  <c r="C25" i="15" s="1"/>
  <c r="F24" i="15"/>
  <c r="G24" i="15" s="1"/>
  <c r="J24" i="15"/>
  <c r="A38" i="15"/>
  <c r="D37" i="15"/>
  <c r="B37" i="15"/>
  <c r="F26" i="14"/>
  <c r="G26" i="14" s="1"/>
  <c r="I26" i="14"/>
  <c r="C27" i="14" s="1"/>
  <c r="A38" i="14"/>
  <c r="D37" i="14"/>
  <c r="B37" i="14"/>
  <c r="H26" i="12"/>
  <c r="J26" i="12" s="1"/>
  <c r="E26" i="12"/>
  <c r="A38" i="12"/>
  <c r="D37" i="12"/>
  <c r="B37" i="12"/>
  <c r="A44" i="19" l="1"/>
  <c r="B43" i="19"/>
  <c r="D43" i="19"/>
  <c r="F27" i="19"/>
  <c r="G27" i="19" s="1"/>
  <c r="I27" i="19"/>
  <c r="C28" i="19" s="1"/>
  <c r="A39" i="16"/>
  <c r="D38" i="16"/>
  <c r="B38" i="16"/>
  <c r="H25" i="16"/>
  <c r="E25" i="16"/>
  <c r="A39" i="15"/>
  <c r="D38" i="15"/>
  <c r="B38" i="15"/>
  <c r="H25" i="15"/>
  <c r="E25" i="15"/>
  <c r="H27" i="14"/>
  <c r="J27" i="14" s="1"/>
  <c r="E27" i="14"/>
  <c r="B38" i="14"/>
  <c r="A39" i="14"/>
  <c r="D38" i="14"/>
  <c r="I26" i="12"/>
  <c r="C27" i="12" s="1"/>
  <c r="F26" i="12"/>
  <c r="G26" i="12" s="1"/>
  <c r="D38" i="12"/>
  <c r="A39" i="12"/>
  <c r="B38" i="12"/>
  <c r="H28" i="19" l="1"/>
  <c r="J28" i="19" s="1"/>
  <c r="E28" i="19"/>
  <c r="D44" i="19"/>
  <c r="B44" i="19"/>
  <c r="A45" i="19"/>
  <c r="I25" i="16"/>
  <c r="C26" i="16" s="1"/>
  <c r="F25" i="16"/>
  <c r="G25" i="16" s="1"/>
  <c r="J25" i="16"/>
  <c r="A40" i="16"/>
  <c r="D39" i="16"/>
  <c r="B39" i="16"/>
  <c r="I25" i="15"/>
  <c r="C26" i="15" s="1"/>
  <c r="F25" i="15"/>
  <c r="G25" i="15" s="1"/>
  <c r="J25" i="15"/>
  <c r="A40" i="15"/>
  <c r="D39" i="15"/>
  <c r="B39" i="15"/>
  <c r="F27" i="14"/>
  <c r="G27" i="14" s="1"/>
  <c r="I27" i="14"/>
  <c r="C28" i="14" s="1"/>
  <c r="A40" i="14"/>
  <c r="D39" i="14"/>
  <c r="B39" i="14"/>
  <c r="H27" i="12"/>
  <c r="J27" i="12" s="1"/>
  <c r="E27" i="12"/>
  <c r="A40" i="12"/>
  <c r="B39" i="12"/>
  <c r="D39" i="12"/>
  <c r="D45" i="19" l="1"/>
  <c r="A46" i="19"/>
  <c r="B45" i="19"/>
  <c r="I28" i="19"/>
  <c r="C29" i="19" s="1"/>
  <c r="F28" i="19"/>
  <c r="G28" i="19" s="1"/>
  <c r="A41" i="16"/>
  <c r="D40" i="16"/>
  <c r="B40" i="16"/>
  <c r="H26" i="16"/>
  <c r="E26" i="16"/>
  <c r="A41" i="15"/>
  <c r="D40" i="15"/>
  <c r="B40" i="15"/>
  <c r="H26" i="15"/>
  <c r="E26" i="15"/>
  <c r="H28" i="14"/>
  <c r="J28" i="14" s="1"/>
  <c r="E28" i="14"/>
  <c r="B40" i="14"/>
  <c r="A41" i="14"/>
  <c r="D40" i="14"/>
  <c r="A41" i="12"/>
  <c r="B40" i="12"/>
  <c r="D40" i="12"/>
  <c r="F27" i="12"/>
  <c r="G27" i="12" s="1"/>
  <c r="I27" i="12"/>
  <c r="C28" i="12" s="1"/>
  <c r="A47" i="19" l="1"/>
  <c r="B46" i="19"/>
  <c r="D46" i="19"/>
  <c r="H29" i="19"/>
  <c r="J29" i="19" s="1"/>
  <c r="E29" i="19"/>
  <c r="I26" i="16"/>
  <c r="C27" i="16" s="1"/>
  <c r="F26" i="16"/>
  <c r="G26" i="16" s="1"/>
  <c r="J26" i="16"/>
  <c r="A42" i="16"/>
  <c r="D41" i="16"/>
  <c r="B41" i="16"/>
  <c r="I26" i="15"/>
  <c r="C27" i="15" s="1"/>
  <c r="F26" i="15"/>
  <c r="G26" i="15" s="1"/>
  <c r="J26" i="15"/>
  <c r="A42" i="15"/>
  <c r="D41" i="15"/>
  <c r="B41" i="15"/>
  <c r="F28" i="14"/>
  <c r="G28" i="14" s="1"/>
  <c r="I28" i="14"/>
  <c r="C29" i="14" s="1"/>
  <c r="A42" i="14"/>
  <c r="D41" i="14"/>
  <c r="B41" i="14"/>
  <c r="H28" i="12"/>
  <c r="J28" i="12" s="1"/>
  <c r="E28" i="12"/>
  <c r="A42" i="12"/>
  <c r="B41" i="12"/>
  <c r="D41" i="12"/>
  <c r="F29" i="19" l="1"/>
  <c r="G29" i="19" s="1"/>
  <c r="I29" i="19"/>
  <c r="C30" i="19" s="1"/>
  <c r="A48" i="19"/>
  <c r="B47" i="19"/>
  <c r="D47" i="19"/>
  <c r="A43" i="16"/>
  <c r="D42" i="16"/>
  <c r="B42" i="16"/>
  <c r="H27" i="16"/>
  <c r="E27" i="16"/>
  <c r="A43" i="15"/>
  <c r="D42" i="15"/>
  <c r="B42" i="15"/>
  <c r="H27" i="15"/>
  <c r="E27" i="15"/>
  <c r="H29" i="14"/>
  <c r="J29" i="14" s="1"/>
  <c r="E29" i="14"/>
  <c r="B42" i="14"/>
  <c r="A43" i="14"/>
  <c r="D42" i="14"/>
  <c r="F28" i="12"/>
  <c r="G28" i="12" s="1"/>
  <c r="I28" i="12"/>
  <c r="C29" i="12" s="1"/>
  <c r="B42" i="12"/>
  <c r="D42" i="12"/>
  <c r="A43" i="12"/>
  <c r="D48" i="19" l="1"/>
  <c r="A49" i="19"/>
  <c r="B48" i="19"/>
  <c r="H30" i="19"/>
  <c r="J30" i="19" s="1"/>
  <c r="E30" i="19"/>
  <c r="I27" i="16"/>
  <c r="C28" i="16" s="1"/>
  <c r="F27" i="16"/>
  <c r="G27" i="16" s="1"/>
  <c r="J27" i="16"/>
  <c r="A44" i="16"/>
  <c r="D43" i="16"/>
  <c r="B43" i="16"/>
  <c r="I27" i="15"/>
  <c r="C28" i="15" s="1"/>
  <c r="F27" i="15"/>
  <c r="G27" i="15" s="1"/>
  <c r="J27" i="15"/>
  <c r="A44" i="15"/>
  <c r="D43" i="15"/>
  <c r="B43" i="15"/>
  <c r="A44" i="14"/>
  <c r="D43" i="14"/>
  <c r="B43" i="14"/>
  <c r="F29" i="14"/>
  <c r="G29" i="14" s="1"/>
  <c r="I29" i="14"/>
  <c r="C30" i="14" s="1"/>
  <c r="A44" i="12"/>
  <c r="B43" i="12"/>
  <c r="D43" i="12"/>
  <c r="H29" i="12"/>
  <c r="J29" i="12" s="1"/>
  <c r="E29" i="12"/>
  <c r="D49" i="19" l="1"/>
  <c r="A50" i="19"/>
  <c r="B49" i="19"/>
  <c r="I30" i="19"/>
  <c r="C31" i="19" s="1"/>
  <c r="F30" i="19"/>
  <c r="G30" i="19" s="1"/>
  <c r="A45" i="16"/>
  <c r="D44" i="16"/>
  <c r="B44" i="16"/>
  <c r="H28" i="16"/>
  <c r="E28" i="16"/>
  <c r="A45" i="15"/>
  <c r="D44" i="15"/>
  <c r="B44" i="15"/>
  <c r="H28" i="15"/>
  <c r="E28" i="15"/>
  <c r="B44" i="14"/>
  <c r="A45" i="14"/>
  <c r="D44" i="14"/>
  <c r="H30" i="14"/>
  <c r="J30" i="14" s="1"/>
  <c r="E30" i="14"/>
  <c r="D44" i="12"/>
  <c r="A45" i="12"/>
  <c r="B44" i="12"/>
  <c r="F29" i="12"/>
  <c r="G29" i="12" s="1"/>
  <c r="I29" i="12"/>
  <c r="C30" i="12" s="1"/>
  <c r="A51" i="19" l="1"/>
  <c r="B50" i="19"/>
  <c r="D50" i="19"/>
  <c r="H31" i="19"/>
  <c r="J31" i="19" s="1"/>
  <c r="E31" i="19"/>
  <c r="I28" i="16"/>
  <c r="C29" i="16" s="1"/>
  <c r="F28" i="16"/>
  <c r="G28" i="16" s="1"/>
  <c r="J28" i="16"/>
  <c r="A46" i="16"/>
  <c r="D45" i="16"/>
  <c r="B45" i="16"/>
  <c r="I28" i="15"/>
  <c r="C29" i="15" s="1"/>
  <c r="F28" i="15"/>
  <c r="G28" i="15" s="1"/>
  <c r="J28" i="15"/>
  <c r="A46" i="15"/>
  <c r="D45" i="15"/>
  <c r="B45" i="15"/>
  <c r="A46" i="14"/>
  <c r="D45" i="14"/>
  <c r="B45" i="14"/>
  <c r="I30" i="14"/>
  <c r="C31" i="14" s="1"/>
  <c r="F30" i="14"/>
  <c r="G30" i="14" s="1"/>
  <c r="A46" i="12"/>
  <c r="D45" i="12"/>
  <c r="B45" i="12"/>
  <c r="H30" i="12"/>
  <c r="J30" i="12" s="1"/>
  <c r="E30" i="12"/>
  <c r="A52" i="19" l="1"/>
  <c r="D51" i="19"/>
  <c r="B51" i="19"/>
  <c r="I31" i="19"/>
  <c r="C32" i="19" s="1"/>
  <c r="F31" i="19"/>
  <c r="G31" i="19" s="1"/>
  <c r="A47" i="16"/>
  <c r="D46" i="16"/>
  <c r="B46" i="16"/>
  <c r="H29" i="16"/>
  <c r="E29" i="16"/>
  <c r="A47" i="15"/>
  <c r="D46" i="15"/>
  <c r="B46" i="15"/>
  <c r="H29" i="15"/>
  <c r="E29" i="15"/>
  <c r="B46" i="14"/>
  <c r="A47" i="14"/>
  <c r="D46" i="14"/>
  <c r="H31" i="14"/>
  <c r="J31" i="14" s="1"/>
  <c r="E31" i="14"/>
  <c r="F30" i="12"/>
  <c r="G30" i="12" s="1"/>
  <c r="I30" i="12"/>
  <c r="C31" i="12" s="1"/>
  <c r="D46" i="12"/>
  <c r="A47" i="12"/>
  <c r="B46" i="12"/>
  <c r="D52" i="19" l="1"/>
  <c r="A53" i="19"/>
  <c r="B52" i="19"/>
  <c r="H32" i="19"/>
  <c r="J32" i="19" s="1"/>
  <c r="E32" i="19"/>
  <c r="I29" i="16"/>
  <c r="C30" i="16" s="1"/>
  <c r="F29" i="16"/>
  <c r="G29" i="16" s="1"/>
  <c r="J29" i="16"/>
  <c r="A48" i="16"/>
  <c r="D47" i="16"/>
  <c r="B47" i="16"/>
  <c r="I29" i="15"/>
  <c r="C30" i="15" s="1"/>
  <c r="F29" i="15"/>
  <c r="G29" i="15" s="1"/>
  <c r="J29" i="15"/>
  <c r="A48" i="15"/>
  <c r="D47" i="15"/>
  <c r="B47" i="15"/>
  <c r="I31" i="14"/>
  <c r="C32" i="14" s="1"/>
  <c r="F31" i="14"/>
  <c r="G31" i="14" s="1"/>
  <c r="A48" i="14"/>
  <c r="D47" i="14"/>
  <c r="B47" i="14"/>
  <c r="A48" i="12"/>
  <c r="B47" i="12"/>
  <c r="D47" i="12"/>
  <c r="H31" i="12"/>
  <c r="J31" i="12" s="1"/>
  <c r="E31" i="12"/>
  <c r="D53" i="19" l="1"/>
  <c r="A54" i="19"/>
  <c r="B53" i="19"/>
  <c r="I32" i="19"/>
  <c r="C33" i="19" s="1"/>
  <c r="F32" i="19"/>
  <c r="G32" i="19" s="1"/>
  <c r="A49" i="16"/>
  <c r="D48" i="16"/>
  <c r="B48" i="16"/>
  <c r="H30" i="16"/>
  <c r="E30" i="16"/>
  <c r="A49" i="15"/>
  <c r="D48" i="15"/>
  <c r="B48" i="15"/>
  <c r="H30" i="15"/>
  <c r="E30" i="15"/>
  <c r="B48" i="14"/>
  <c r="A49" i="14"/>
  <c r="D48" i="14"/>
  <c r="H32" i="14"/>
  <c r="J32" i="14" s="1"/>
  <c r="E32" i="14"/>
  <c r="A49" i="12"/>
  <c r="B48" i="12"/>
  <c r="D48" i="12"/>
  <c r="I31" i="12"/>
  <c r="C32" i="12" s="1"/>
  <c r="F31" i="12"/>
  <c r="G31" i="12" s="1"/>
  <c r="A55" i="19" l="1"/>
  <c r="B54" i="19"/>
  <c r="D54" i="19"/>
  <c r="H33" i="19"/>
  <c r="J33" i="19" s="1"/>
  <c r="E33" i="19"/>
  <c r="I30" i="16"/>
  <c r="C31" i="16" s="1"/>
  <c r="F30" i="16"/>
  <c r="G30" i="16" s="1"/>
  <c r="J30" i="16"/>
  <c r="A50" i="16"/>
  <c r="D49" i="16"/>
  <c r="B49" i="16"/>
  <c r="I30" i="15"/>
  <c r="C31" i="15" s="1"/>
  <c r="F30" i="15"/>
  <c r="G30" i="15" s="1"/>
  <c r="J30" i="15"/>
  <c r="A50" i="15"/>
  <c r="D49" i="15"/>
  <c r="B49" i="15"/>
  <c r="A50" i="14"/>
  <c r="D49" i="14"/>
  <c r="B49" i="14"/>
  <c r="I32" i="14"/>
  <c r="C33" i="14" s="1"/>
  <c r="F32" i="14"/>
  <c r="G32" i="14" s="1"/>
  <c r="H32" i="12"/>
  <c r="J32" i="12" s="1"/>
  <c r="E32" i="12"/>
  <c r="A50" i="12"/>
  <c r="B49" i="12"/>
  <c r="D49" i="12"/>
  <c r="I33" i="19" l="1"/>
  <c r="C34" i="19" s="1"/>
  <c r="F33" i="19"/>
  <c r="G33" i="19" s="1"/>
  <c r="A56" i="19"/>
  <c r="D55" i="19"/>
  <c r="B55" i="19"/>
  <c r="A51" i="16"/>
  <c r="D50" i="16"/>
  <c r="B50" i="16"/>
  <c r="H31" i="16"/>
  <c r="E31" i="16"/>
  <c r="A51" i="15"/>
  <c r="D50" i="15"/>
  <c r="B50" i="15"/>
  <c r="H31" i="15"/>
  <c r="E31" i="15"/>
  <c r="B50" i="14"/>
  <c r="A51" i="14"/>
  <c r="D50" i="14"/>
  <c r="H33" i="14"/>
  <c r="J33" i="14" s="1"/>
  <c r="E33" i="14"/>
  <c r="B50" i="12"/>
  <c r="D50" i="12"/>
  <c r="A51" i="12"/>
  <c r="F32" i="12"/>
  <c r="G32" i="12" s="1"/>
  <c r="I32" i="12"/>
  <c r="C33" i="12" s="1"/>
  <c r="D56" i="19" l="1"/>
  <c r="A57" i="19"/>
  <c r="B56" i="19"/>
  <c r="H34" i="19"/>
  <c r="J34" i="19" s="1"/>
  <c r="E34" i="19"/>
  <c r="I31" i="16"/>
  <c r="C32" i="16" s="1"/>
  <c r="F31" i="16"/>
  <c r="G31" i="16" s="1"/>
  <c r="J31" i="16"/>
  <c r="A52" i="16"/>
  <c r="D51" i="16"/>
  <c r="B51" i="16"/>
  <c r="I31" i="15"/>
  <c r="C32" i="15" s="1"/>
  <c r="F31" i="15"/>
  <c r="G31" i="15" s="1"/>
  <c r="J31" i="15"/>
  <c r="A52" i="15"/>
  <c r="D51" i="15"/>
  <c r="B51" i="15"/>
  <c r="I33" i="14"/>
  <c r="C34" i="14" s="1"/>
  <c r="F33" i="14"/>
  <c r="G33" i="14" s="1"/>
  <c r="A52" i="14"/>
  <c r="D51" i="14"/>
  <c r="B51" i="14"/>
  <c r="A52" i="12"/>
  <c r="B51" i="12"/>
  <c r="D51" i="12"/>
  <c r="H33" i="12"/>
  <c r="J33" i="12" s="1"/>
  <c r="E33" i="12"/>
  <c r="D57" i="19" l="1"/>
  <c r="A58" i="19"/>
  <c r="B57" i="19"/>
  <c r="F34" i="19"/>
  <c r="G34" i="19" s="1"/>
  <c r="I34" i="19"/>
  <c r="C35" i="19" s="1"/>
  <c r="A53" i="16"/>
  <c r="D52" i="16"/>
  <c r="B52" i="16"/>
  <c r="H32" i="16"/>
  <c r="E32" i="16"/>
  <c r="A53" i="15"/>
  <c r="D52" i="15"/>
  <c r="B52" i="15"/>
  <c r="H32" i="15"/>
  <c r="E32" i="15"/>
  <c r="B52" i="14"/>
  <c r="A53" i="14"/>
  <c r="D52" i="14"/>
  <c r="H34" i="14"/>
  <c r="J34" i="14" s="1"/>
  <c r="E34" i="14"/>
  <c r="D52" i="12"/>
  <c r="A53" i="12"/>
  <c r="B52" i="12"/>
  <c r="I33" i="12"/>
  <c r="C34" i="12" s="1"/>
  <c r="F33" i="12"/>
  <c r="G33" i="12" s="1"/>
  <c r="A59" i="19" l="1"/>
  <c r="B58" i="19"/>
  <c r="D58" i="19"/>
  <c r="H35" i="19"/>
  <c r="J35" i="19" s="1"/>
  <c r="E35" i="19"/>
  <c r="I32" i="16"/>
  <c r="C33" i="16" s="1"/>
  <c r="F32" i="16"/>
  <c r="G32" i="16" s="1"/>
  <c r="J32" i="16"/>
  <c r="A54" i="16"/>
  <c r="D53" i="16"/>
  <c r="B53" i="16"/>
  <c r="I32" i="15"/>
  <c r="C33" i="15" s="1"/>
  <c r="F32" i="15"/>
  <c r="G32" i="15" s="1"/>
  <c r="J32" i="15"/>
  <c r="A54" i="15"/>
  <c r="D53" i="15"/>
  <c r="B53" i="15"/>
  <c r="A54" i="14"/>
  <c r="D53" i="14"/>
  <c r="B53" i="14"/>
  <c r="F34" i="14"/>
  <c r="G34" i="14" s="1"/>
  <c r="I34" i="14"/>
  <c r="C35" i="14" s="1"/>
  <c r="H34" i="12"/>
  <c r="J34" i="12" s="1"/>
  <c r="E34" i="12"/>
  <c r="A54" i="12"/>
  <c r="D53" i="12"/>
  <c r="B53" i="12"/>
  <c r="A60" i="19" l="1"/>
  <c r="D59" i="19"/>
  <c r="B59" i="19"/>
  <c r="I35" i="19"/>
  <c r="C36" i="19" s="1"/>
  <c r="F35" i="19"/>
  <c r="G35" i="19" s="1"/>
  <c r="A55" i="16"/>
  <c r="D54" i="16"/>
  <c r="B54" i="16"/>
  <c r="H33" i="16"/>
  <c r="E33" i="16"/>
  <c r="A55" i="15"/>
  <c r="D54" i="15"/>
  <c r="B54" i="15"/>
  <c r="H33" i="15"/>
  <c r="E33" i="15"/>
  <c r="H35" i="14"/>
  <c r="J35" i="14" s="1"/>
  <c r="E35" i="14"/>
  <c r="B54" i="14"/>
  <c r="A55" i="14"/>
  <c r="D54" i="14"/>
  <c r="F34" i="12"/>
  <c r="G34" i="12" s="1"/>
  <c r="I34" i="12"/>
  <c r="C35" i="12" s="1"/>
  <c r="D54" i="12"/>
  <c r="A55" i="12"/>
  <c r="B54" i="12"/>
  <c r="D60" i="19" l="1"/>
  <c r="A61" i="19"/>
  <c r="B60" i="19"/>
  <c r="H36" i="19"/>
  <c r="J36" i="19" s="1"/>
  <c r="E36" i="19"/>
  <c r="I33" i="16"/>
  <c r="C34" i="16" s="1"/>
  <c r="F33" i="16"/>
  <c r="G33" i="16" s="1"/>
  <c r="J33" i="16"/>
  <c r="A56" i="16"/>
  <c r="D55" i="16"/>
  <c r="B55" i="16"/>
  <c r="I33" i="15"/>
  <c r="C34" i="15" s="1"/>
  <c r="F33" i="15"/>
  <c r="G33" i="15" s="1"/>
  <c r="J33" i="15"/>
  <c r="A56" i="15"/>
  <c r="D55" i="15"/>
  <c r="B55" i="15"/>
  <c r="F35" i="14"/>
  <c r="G35" i="14" s="1"/>
  <c r="I35" i="14"/>
  <c r="C36" i="14" s="1"/>
  <c r="A56" i="14"/>
  <c r="D55" i="14"/>
  <c r="B55" i="14"/>
  <c r="A56" i="12"/>
  <c r="B55" i="12"/>
  <c r="D55" i="12"/>
  <c r="E35" i="12"/>
  <c r="H35" i="12"/>
  <c r="J35" i="12" s="1"/>
  <c r="D61" i="19" l="1"/>
  <c r="A62" i="19"/>
  <c r="B61" i="19"/>
  <c r="I36" i="19"/>
  <c r="C37" i="19" s="1"/>
  <c r="F36" i="19"/>
  <c r="G36" i="19" s="1"/>
  <c r="A57" i="16"/>
  <c r="D56" i="16"/>
  <c r="B56" i="16"/>
  <c r="H34" i="16"/>
  <c r="E34" i="16"/>
  <c r="A57" i="15"/>
  <c r="D56" i="15"/>
  <c r="B56" i="15"/>
  <c r="H34" i="15"/>
  <c r="E34" i="15"/>
  <c r="B56" i="14"/>
  <c r="A57" i="14"/>
  <c r="D56" i="14"/>
  <c r="H36" i="14"/>
  <c r="J36" i="14" s="1"/>
  <c r="E36" i="14"/>
  <c r="A57" i="12"/>
  <c r="B56" i="12"/>
  <c r="D56" i="12"/>
  <c r="I35" i="12"/>
  <c r="C36" i="12" s="1"/>
  <c r="F35" i="12"/>
  <c r="G35" i="12" s="1"/>
  <c r="A63" i="19" l="1"/>
  <c r="B62" i="19"/>
  <c r="D62" i="19"/>
  <c r="H37" i="19"/>
  <c r="J37" i="19" s="1"/>
  <c r="E37" i="19"/>
  <c r="I34" i="16"/>
  <c r="C35" i="16" s="1"/>
  <c r="F34" i="16"/>
  <c r="G34" i="16" s="1"/>
  <c r="J34" i="16"/>
  <c r="A58" i="16"/>
  <c r="D57" i="16"/>
  <c r="B57" i="16"/>
  <c r="I34" i="15"/>
  <c r="C35" i="15" s="1"/>
  <c r="F34" i="15"/>
  <c r="G34" i="15" s="1"/>
  <c r="J34" i="15"/>
  <c r="A58" i="15"/>
  <c r="D57" i="15"/>
  <c r="B57" i="15"/>
  <c r="F36" i="14"/>
  <c r="G36" i="14" s="1"/>
  <c r="I36" i="14"/>
  <c r="C37" i="14" s="1"/>
  <c r="A58" i="14"/>
  <c r="D57" i="14"/>
  <c r="B57" i="14"/>
  <c r="H36" i="12"/>
  <c r="J36" i="12" s="1"/>
  <c r="E36" i="12"/>
  <c r="A58" i="12"/>
  <c r="B57" i="12"/>
  <c r="D57" i="12"/>
  <c r="I37" i="19" l="1"/>
  <c r="C38" i="19" s="1"/>
  <c r="F37" i="19"/>
  <c r="G37" i="19" s="1"/>
  <c r="A64" i="19"/>
  <c r="D63" i="19"/>
  <c r="B63" i="19"/>
  <c r="A59" i="16"/>
  <c r="D58" i="16"/>
  <c r="B58" i="16"/>
  <c r="H35" i="16"/>
  <c r="E35" i="16"/>
  <c r="A59" i="15"/>
  <c r="D58" i="15"/>
  <c r="B58" i="15"/>
  <c r="H35" i="15"/>
  <c r="E35" i="15"/>
  <c r="B58" i="14"/>
  <c r="A59" i="14"/>
  <c r="D58" i="14"/>
  <c r="E37" i="14"/>
  <c r="H37" i="14"/>
  <c r="J37" i="14" s="1"/>
  <c r="B58" i="12"/>
  <c r="D58" i="12"/>
  <c r="A59" i="12"/>
  <c r="I36" i="12"/>
  <c r="C37" i="12" s="1"/>
  <c r="F36" i="12"/>
  <c r="G36" i="12" s="1"/>
  <c r="D64" i="19" l="1"/>
  <c r="B64" i="19"/>
  <c r="A65" i="19"/>
  <c r="H38" i="19"/>
  <c r="J38" i="19" s="1"/>
  <c r="E38" i="19"/>
  <c r="I35" i="16"/>
  <c r="C36" i="16" s="1"/>
  <c r="F35" i="16"/>
  <c r="G35" i="16" s="1"/>
  <c r="J35" i="16"/>
  <c r="A60" i="16"/>
  <c r="D59" i="16"/>
  <c r="B59" i="16"/>
  <c r="I35" i="15"/>
  <c r="C36" i="15" s="1"/>
  <c r="F35" i="15"/>
  <c r="G35" i="15" s="1"/>
  <c r="J35" i="15"/>
  <c r="A60" i="15"/>
  <c r="D59" i="15"/>
  <c r="B59" i="15"/>
  <c r="A60" i="14"/>
  <c r="D59" i="14"/>
  <c r="B59" i="14"/>
  <c r="I37" i="14"/>
  <c r="C38" i="14" s="1"/>
  <c r="F37" i="14"/>
  <c r="G37" i="14" s="1"/>
  <c r="A60" i="12"/>
  <c r="B59" i="12"/>
  <c r="D59" i="12"/>
  <c r="H37" i="12"/>
  <c r="J37" i="12" s="1"/>
  <c r="E37" i="12"/>
  <c r="D65" i="19" l="1"/>
  <c r="A66" i="19"/>
  <c r="B65" i="19"/>
  <c r="F38" i="19"/>
  <c r="G38" i="19" s="1"/>
  <c r="I38" i="19"/>
  <c r="C39" i="19" s="1"/>
  <c r="A61" i="16"/>
  <c r="D60" i="16"/>
  <c r="B60" i="16"/>
  <c r="H36" i="16"/>
  <c r="E36" i="16"/>
  <c r="A61" i="15"/>
  <c r="D60" i="15"/>
  <c r="B60" i="15"/>
  <c r="H36" i="15"/>
  <c r="E36" i="15"/>
  <c r="B60" i="14"/>
  <c r="A61" i="14"/>
  <c r="D60" i="14"/>
  <c r="E38" i="14"/>
  <c r="H38" i="14"/>
  <c r="J38" i="14" s="1"/>
  <c r="D60" i="12"/>
  <c r="A61" i="12"/>
  <c r="B60" i="12"/>
  <c r="I37" i="12"/>
  <c r="C38" i="12" s="1"/>
  <c r="F37" i="12"/>
  <c r="G37" i="12" s="1"/>
  <c r="A67" i="19" l="1"/>
  <c r="B66" i="19"/>
  <c r="D66" i="19"/>
  <c r="H39" i="19"/>
  <c r="J39" i="19" s="1"/>
  <c r="E39" i="19"/>
  <c r="I36" i="16"/>
  <c r="C37" i="16" s="1"/>
  <c r="F36" i="16"/>
  <c r="G36" i="16" s="1"/>
  <c r="J36" i="16"/>
  <c r="A62" i="16"/>
  <c r="D61" i="16"/>
  <c r="B61" i="16"/>
  <c r="I36" i="15"/>
  <c r="C37" i="15" s="1"/>
  <c r="F36" i="15"/>
  <c r="G36" i="15" s="1"/>
  <c r="J36" i="15"/>
  <c r="A62" i="15"/>
  <c r="D61" i="15"/>
  <c r="B61" i="15"/>
  <c r="A62" i="14"/>
  <c r="D61" i="14"/>
  <c r="B61" i="14"/>
  <c r="F38" i="14"/>
  <c r="G38" i="14" s="1"/>
  <c r="I38" i="14"/>
  <c r="C39" i="14" s="1"/>
  <c r="H38" i="12"/>
  <c r="J38" i="12" s="1"/>
  <c r="E38" i="12"/>
  <c r="A62" i="12"/>
  <c r="D61" i="12"/>
  <c r="B61" i="12"/>
  <c r="I39" i="19" l="1"/>
  <c r="C40" i="19" s="1"/>
  <c r="F39" i="19"/>
  <c r="G39" i="19" s="1"/>
  <c r="A68" i="19"/>
  <c r="D67" i="19"/>
  <c r="B67" i="19"/>
  <c r="A63" i="16"/>
  <c r="D62" i="16"/>
  <c r="B62" i="16"/>
  <c r="H37" i="16"/>
  <c r="E37" i="16"/>
  <c r="A63" i="15"/>
  <c r="D62" i="15"/>
  <c r="B62" i="15"/>
  <c r="H37" i="15"/>
  <c r="E37" i="15"/>
  <c r="E39" i="14"/>
  <c r="H39" i="14"/>
  <c r="J39" i="14" s="1"/>
  <c r="B62" i="14"/>
  <c r="A63" i="14"/>
  <c r="D62" i="14"/>
  <c r="I38" i="12"/>
  <c r="C39" i="12" s="1"/>
  <c r="F38" i="12"/>
  <c r="G38" i="12" s="1"/>
  <c r="D62" i="12"/>
  <c r="A63" i="12"/>
  <c r="B62" i="12"/>
  <c r="E40" i="19" l="1"/>
  <c r="H40" i="19"/>
  <c r="J40" i="19" s="1"/>
  <c r="D68" i="19"/>
  <c r="B68" i="19"/>
  <c r="A69" i="19"/>
  <c r="I37" i="16"/>
  <c r="C38" i="16" s="1"/>
  <c r="F37" i="16"/>
  <c r="G37" i="16" s="1"/>
  <c r="J37" i="16"/>
  <c r="A64" i="16"/>
  <c r="D63" i="16"/>
  <c r="B63" i="16"/>
  <c r="I37" i="15"/>
  <c r="C38" i="15" s="1"/>
  <c r="F37" i="15"/>
  <c r="G37" i="15" s="1"/>
  <c r="J37" i="15"/>
  <c r="A64" i="15"/>
  <c r="D63" i="15"/>
  <c r="B63" i="15"/>
  <c r="F39" i="14"/>
  <c r="G39" i="14" s="1"/>
  <c r="I39" i="14"/>
  <c r="C40" i="14" s="1"/>
  <c r="A64" i="14"/>
  <c r="D63" i="14"/>
  <c r="B63" i="14"/>
  <c r="H39" i="12"/>
  <c r="J39" i="12" s="1"/>
  <c r="E39" i="12"/>
  <c r="A64" i="12"/>
  <c r="B63" i="12"/>
  <c r="D63" i="12"/>
  <c r="D69" i="19" l="1"/>
  <c r="A70" i="19"/>
  <c r="B69" i="19"/>
  <c r="I40" i="19"/>
  <c r="C41" i="19" s="1"/>
  <c r="F40" i="19"/>
  <c r="G40" i="19" s="1"/>
  <c r="A65" i="16"/>
  <c r="D64" i="16"/>
  <c r="B64" i="16"/>
  <c r="H38" i="16"/>
  <c r="E38" i="16"/>
  <c r="A65" i="15"/>
  <c r="D64" i="15"/>
  <c r="B64" i="15"/>
  <c r="H38" i="15"/>
  <c r="E38" i="15"/>
  <c r="H40" i="14"/>
  <c r="J40" i="14" s="1"/>
  <c r="E40" i="14"/>
  <c r="B64" i="14"/>
  <c r="A65" i="14"/>
  <c r="D64" i="14"/>
  <c r="I39" i="12"/>
  <c r="C40" i="12" s="1"/>
  <c r="F39" i="12"/>
  <c r="G39" i="12" s="1"/>
  <c r="A65" i="12"/>
  <c r="B64" i="12"/>
  <c r="D64" i="12"/>
  <c r="D70" i="19" l="1"/>
  <c r="A71" i="19"/>
  <c r="B70" i="19"/>
  <c r="H41" i="19"/>
  <c r="J41" i="19" s="1"/>
  <c r="E41" i="19"/>
  <c r="I38" i="16"/>
  <c r="C39" i="16" s="1"/>
  <c r="F38" i="16"/>
  <c r="G38" i="16" s="1"/>
  <c r="J38" i="16"/>
  <c r="A66" i="16"/>
  <c r="D65" i="16"/>
  <c r="B65" i="16"/>
  <c r="I38" i="15"/>
  <c r="C39" i="15" s="1"/>
  <c r="F38" i="15"/>
  <c r="G38" i="15" s="1"/>
  <c r="J38" i="15"/>
  <c r="A66" i="15"/>
  <c r="D65" i="15"/>
  <c r="B65" i="15"/>
  <c r="F40" i="14"/>
  <c r="G40" i="14" s="1"/>
  <c r="I40" i="14"/>
  <c r="C41" i="14" s="1"/>
  <c r="A66" i="14"/>
  <c r="D65" i="14"/>
  <c r="B65" i="14"/>
  <c r="A66" i="12"/>
  <c r="B65" i="12"/>
  <c r="D65" i="12"/>
  <c r="H40" i="12"/>
  <c r="J40" i="12" s="1"/>
  <c r="E40" i="12"/>
  <c r="B71" i="19" l="1"/>
  <c r="D71" i="19"/>
  <c r="A72" i="19"/>
  <c r="I41" i="19"/>
  <c r="C42" i="19" s="1"/>
  <c r="F41" i="19"/>
  <c r="G41" i="19" s="1"/>
  <c r="A67" i="16"/>
  <c r="D66" i="16"/>
  <c r="B66" i="16"/>
  <c r="H39" i="16"/>
  <c r="E39" i="16"/>
  <c r="A67" i="15"/>
  <c r="D66" i="15"/>
  <c r="B66" i="15"/>
  <c r="H39" i="15"/>
  <c r="E39" i="15"/>
  <c r="H41" i="14"/>
  <c r="J41" i="14" s="1"/>
  <c r="E41" i="14"/>
  <c r="D66" i="14"/>
  <c r="B66" i="14"/>
  <c r="A67" i="14"/>
  <c r="B66" i="12"/>
  <c r="D66" i="12"/>
  <c r="A67" i="12"/>
  <c r="F40" i="12"/>
  <c r="G40" i="12" s="1"/>
  <c r="I40" i="12"/>
  <c r="C41" i="12" s="1"/>
  <c r="E42" i="19" l="1"/>
  <c r="H42" i="19"/>
  <c r="J42" i="19" s="1"/>
  <c r="D72" i="19"/>
  <c r="A73" i="19"/>
  <c r="B72" i="19"/>
  <c r="I39" i="16"/>
  <c r="C40" i="16" s="1"/>
  <c r="F39" i="16"/>
  <c r="G39" i="16" s="1"/>
  <c r="J39" i="16"/>
  <c r="A68" i="16"/>
  <c r="D67" i="16"/>
  <c r="B67" i="16"/>
  <c r="I39" i="15"/>
  <c r="C40" i="15" s="1"/>
  <c r="F39" i="15"/>
  <c r="G39" i="15" s="1"/>
  <c r="J39" i="15"/>
  <c r="A68" i="15"/>
  <c r="D67" i="15"/>
  <c r="B67" i="15"/>
  <c r="F41" i="14"/>
  <c r="G41" i="14" s="1"/>
  <c r="I41" i="14"/>
  <c r="C42" i="14" s="1"/>
  <c r="B67" i="14"/>
  <c r="A68" i="14"/>
  <c r="D67" i="14"/>
  <c r="E41" i="12"/>
  <c r="H41" i="12"/>
  <c r="J41" i="12" s="1"/>
  <c r="A68" i="12"/>
  <c r="B67" i="12"/>
  <c r="D67" i="12"/>
  <c r="A74" i="19" l="1"/>
  <c r="B73" i="19"/>
  <c r="D73" i="19"/>
  <c r="I42" i="19"/>
  <c r="C43" i="19" s="1"/>
  <c r="F42" i="19"/>
  <c r="G42" i="19" s="1"/>
  <c r="A69" i="16"/>
  <c r="D68" i="16"/>
  <c r="B68" i="16"/>
  <c r="H40" i="16"/>
  <c r="E40" i="16"/>
  <c r="A69" i="15"/>
  <c r="D68" i="15"/>
  <c r="B68" i="15"/>
  <c r="H40" i="15"/>
  <c r="E40" i="15"/>
  <c r="D68" i="14"/>
  <c r="B68" i="14"/>
  <c r="A69" i="14"/>
  <c r="H42" i="14"/>
  <c r="J42" i="14" s="1"/>
  <c r="E42" i="14"/>
  <c r="I41" i="12"/>
  <c r="C42" i="12" s="1"/>
  <c r="F41" i="12"/>
  <c r="G41" i="12" s="1"/>
  <c r="D68" i="12"/>
  <c r="A69" i="12"/>
  <c r="B68" i="12"/>
  <c r="D74" i="19" l="1"/>
  <c r="A75" i="19"/>
  <c r="B74" i="19"/>
  <c r="H43" i="19"/>
  <c r="J43" i="19" s="1"/>
  <c r="E43" i="19"/>
  <c r="I40" i="16"/>
  <c r="C41" i="16" s="1"/>
  <c r="F40" i="16"/>
  <c r="G40" i="16" s="1"/>
  <c r="J40" i="16"/>
  <c r="A70" i="16"/>
  <c r="D69" i="16"/>
  <c r="B69" i="16"/>
  <c r="I40" i="15"/>
  <c r="C41" i="15" s="1"/>
  <c r="F40" i="15"/>
  <c r="G40" i="15" s="1"/>
  <c r="J40" i="15"/>
  <c r="A70" i="15"/>
  <c r="D69" i="15"/>
  <c r="B69" i="15"/>
  <c r="F42" i="14"/>
  <c r="G42" i="14" s="1"/>
  <c r="I42" i="14"/>
  <c r="C43" i="14" s="1"/>
  <c r="B69" i="14"/>
  <c r="A70" i="14"/>
  <c r="D69" i="14"/>
  <c r="A70" i="12"/>
  <c r="D69" i="12"/>
  <c r="B69" i="12"/>
  <c r="H42" i="12"/>
  <c r="J42" i="12" s="1"/>
  <c r="E42" i="12"/>
  <c r="B75" i="19" l="1"/>
  <c r="A76" i="19"/>
  <c r="D75" i="19"/>
  <c r="F43" i="19"/>
  <c r="G43" i="19" s="1"/>
  <c r="I43" i="19"/>
  <c r="C44" i="19" s="1"/>
  <c r="A71" i="16"/>
  <c r="D70" i="16"/>
  <c r="B70" i="16"/>
  <c r="H41" i="16"/>
  <c r="E41" i="16"/>
  <c r="A71" i="15"/>
  <c r="D70" i="15"/>
  <c r="B70" i="15"/>
  <c r="H41" i="15"/>
  <c r="E41" i="15"/>
  <c r="D70" i="14"/>
  <c r="B70" i="14"/>
  <c r="A71" i="14"/>
  <c r="H43" i="14"/>
  <c r="J43" i="14" s="1"/>
  <c r="E43" i="14"/>
  <c r="D70" i="12"/>
  <c r="A71" i="12"/>
  <c r="B70" i="12"/>
  <c r="I42" i="12"/>
  <c r="C43" i="12" s="1"/>
  <c r="F42" i="12"/>
  <c r="G42" i="12" s="1"/>
  <c r="A77" i="19" l="1"/>
  <c r="D76" i="19"/>
  <c r="B76" i="19"/>
  <c r="H44" i="19"/>
  <c r="J44" i="19" s="1"/>
  <c r="E44" i="19"/>
  <c r="I41" i="16"/>
  <c r="C42" i="16" s="1"/>
  <c r="F41" i="16"/>
  <c r="G41" i="16" s="1"/>
  <c r="J41" i="16"/>
  <c r="A72" i="16"/>
  <c r="D71" i="16"/>
  <c r="B71" i="16"/>
  <c r="I41" i="15"/>
  <c r="C42" i="15" s="1"/>
  <c r="F41" i="15"/>
  <c r="G41" i="15" s="1"/>
  <c r="J41" i="15"/>
  <c r="A72" i="15"/>
  <c r="D71" i="15"/>
  <c r="B71" i="15"/>
  <c r="F43" i="14"/>
  <c r="G43" i="14" s="1"/>
  <c r="I43" i="14"/>
  <c r="C44" i="14" s="1"/>
  <c r="B71" i="14"/>
  <c r="A72" i="14"/>
  <c r="D71" i="14"/>
  <c r="A72" i="12"/>
  <c r="B71" i="12"/>
  <c r="D71" i="12"/>
  <c r="H43" i="12"/>
  <c r="J43" i="12" s="1"/>
  <c r="E43" i="12"/>
  <c r="A78" i="19" l="1"/>
  <c r="B77" i="19"/>
  <c r="D77" i="19"/>
  <c r="I44" i="19"/>
  <c r="C45" i="19" s="1"/>
  <c r="F44" i="19"/>
  <c r="G44" i="19" s="1"/>
  <c r="A73" i="16"/>
  <c r="D72" i="16"/>
  <c r="B72" i="16"/>
  <c r="H42" i="16"/>
  <c r="E42" i="16"/>
  <c r="A73" i="15"/>
  <c r="D72" i="15"/>
  <c r="B72" i="15"/>
  <c r="H42" i="15"/>
  <c r="E42" i="15"/>
  <c r="D72" i="14"/>
  <c r="B72" i="14"/>
  <c r="A73" i="14"/>
  <c r="H44" i="14"/>
  <c r="J44" i="14" s="1"/>
  <c r="E44" i="14"/>
  <c r="I43" i="12"/>
  <c r="C44" i="12" s="1"/>
  <c r="F43" i="12"/>
  <c r="G43" i="12" s="1"/>
  <c r="A73" i="12"/>
  <c r="B72" i="12"/>
  <c r="D72" i="12"/>
  <c r="D78" i="19" l="1"/>
  <c r="B78" i="19"/>
  <c r="A79" i="19"/>
  <c r="H45" i="19"/>
  <c r="J45" i="19" s="1"/>
  <c r="E45" i="19"/>
  <c r="I42" i="16"/>
  <c r="C43" i="16" s="1"/>
  <c r="F42" i="16"/>
  <c r="G42" i="16" s="1"/>
  <c r="J42" i="16"/>
  <c r="A74" i="16"/>
  <c r="D73" i="16"/>
  <c r="B73" i="16"/>
  <c r="I42" i="15"/>
  <c r="C43" i="15" s="1"/>
  <c r="F42" i="15"/>
  <c r="G42" i="15" s="1"/>
  <c r="J42" i="15"/>
  <c r="A74" i="15"/>
  <c r="D73" i="15"/>
  <c r="B73" i="15"/>
  <c r="I44" i="14"/>
  <c r="C45" i="14" s="1"/>
  <c r="F44" i="14"/>
  <c r="G44" i="14" s="1"/>
  <c r="B73" i="14"/>
  <c r="A74" i="14"/>
  <c r="D73" i="14"/>
  <c r="H44" i="12"/>
  <c r="J44" i="12" s="1"/>
  <c r="E44" i="12"/>
  <c r="A74" i="12"/>
  <c r="B73" i="12"/>
  <c r="D73" i="12"/>
  <c r="B79" i="19" l="1"/>
  <c r="D79" i="19"/>
  <c r="A80" i="19"/>
  <c r="F45" i="19"/>
  <c r="G45" i="19" s="1"/>
  <c r="I45" i="19"/>
  <c r="C46" i="19" s="1"/>
  <c r="A75" i="16"/>
  <c r="D74" i="16"/>
  <c r="B74" i="16"/>
  <c r="H43" i="16"/>
  <c r="E43" i="16"/>
  <c r="A75" i="15"/>
  <c r="D74" i="15"/>
  <c r="B74" i="15"/>
  <c r="H43" i="15"/>
  <c r="E43" i="15"/>
  <c r="H45" i="14"/>
  <c r="J45" i="14" s="1"/>
  <c r="E45" i="14"/>
  <c r="D74" i="14"/>
  <c r="B74" i="14"/>
  <c r="A75" i="14"/>
  <c r="I44" i="12"/>
  <c r="C45" i="12" s="1"/>
  <c r="F44" i="12"/>
  <c r="G44" i="12" s="1"/>
  <c r="B74" i="12"/>
  <c r="D74" i="12"/>
  <c r="A75" i="12"/>
  <c r="D80" i="19" l="1"/>
  <c r="B80" i="19"/>
  <c r="A81" i="19"/>
  <c r="E46" i="19"/>
  <c r="H46" i="19"/>
  <c r="J46" i="19" s="1"/>
  <c r="I43" i="16"/>
  <c r="C44" i="16" s="1"/>
  <c r="F43" i="16"/>
  <c r="G43" i="16" s="1"/>
  <c r="J43" i="16"/>
  <c r="A76" i="16"/>
  <c r="D75" i="16"/>
  <c r="B75" i="16"/>
  <c r="I43" i="15"/>
  <c r="C44" i="15" s="1"/>
  <c r="F43" i="15"/>
  <c r="G43" i="15" s="1"/>
  <c r="J43" i="15"/>
  <c r="A76" i="15"/>
  <c r="D75" i="15"/>
  <c r="B75" i="15"/>
  <c r="B75" i="14"/>
  <c r="A76" i="14"/>
  <c r="D75" i="14"/>
  <c r="F45" i="14"/>
  <c r="G45" i="14" s="1"/>
  <c r="I45" i="14"/>
  <c r="C46" i="14" s="1"/>
  <c r="E45" i="12"/>
  <c r="H45" i="12"/>
  <c r="J45" i="12" s="1"/>
  <c r="A76" i="12"/>
  <c r="B75" i="12"/>
  <c r="D75" i="12"/>
  <c r="I46" i="19" l="1"/>
  <c r="C47" i="19" s="1"/>
  <c r="F46" i="19"/>
  <c r="G46" i="19" s="1"/>
  <c r="D81" i="19"/>
  <c r="A82" i="19"/>
  <c r="B81" i="19"/>
  <c r="A77" i="16"/>
  <c r="D76" i="16"/>
  <c r="B76" i="16"/>
  <c r="H44" i="16"/>
  <c r="E44" i="16"/>
  <c r="A77" i="15"/>
  <c r="D76" i="15"/>
  <c r="B76" i="15"/>
  <c r="H44" i="15"/>
  <c r="E44" i="15"/>
  <c r="H46" i="14"/>
  <c r="J46" i="14" s="1"/>
  <c r="E46" i="14"/>
  <c r="D76" i="14"/>
  <c r="B76" i="14"/>
  <c r="A77" i="14"/>
  <c r="I45" i="12"/>
  <c r="C46" i="12" s="1"/>
  <c r="F45" i="12"/>
  <c r="G45" i="12" s="1"/>
  <c r="D76" i="12"/>
  <c r="A77" i="12"/>
  <c r="B76" i="12"/>
  <c r="H47" i="19" l="1"/>
  <c r="J47" i="19" s="1"/>
  <c r="E47" i="19"/>
  <c r="D82" i="19"/>
  <c r="A83" i="19"/>
  <c r="B82" i="19"/>
  <c r="I44" i="16"/>
  <c r="C45" i="16" s="1"/>
  <c r="F44" i="16"/>
  <c r="G44" i="16" s="1"/>
  <c r="J44" i="16"/>
  <c r="A78" i="16"/>
  <c r="D77" i="16"/>
  <c r="B77" i="16"/>
  <c r="I44" i="15"/>
  <c r="C45" i="15" s="1"/>
  <c r="F44" i="15"/>
  <c r="G44" i="15" s="1"/>
  <c r="J44" i="15"/>
  <c r="A78" i="15"/>
  <c r="D77" i="15"/>
  <c r="B77" i="15"/>
  <c r="B77" i="14"/>
  <c r="A78" i="14"/>
  <c r="D77" i="14"/>
  <c r="I46" i="14"/>
  <c r="C47" i="14" s="1"/>
  <c r="F46" i="14"/>
  <c r="G46" i="14" s="1"/>
  <c r="H46" i="12"/>
  <c r="J46" i="12" s="1"/>
  <c r="E46" i="12"/>
  <c r="A78" i="12"/>
  <c r="D77" i="12"/>
  <c r="B77" i="12"/>
  <c r="B83" i="19" l="1"/>
  <c r="D83" i="19"/>
  <c r="A84" i="19"/>
  <c r="F47" i="19"/>
  <c r="G47" i="19" s="1"/>
  <c r="I47" i="19"/>
  <c r="C48" i="19" s="1"/>
  <c r="A79" i="16"/>
  <c r="D78" i="16"/>
  <c r="B78" i="16"/>
  <c r="H45" i="16"/>
  <c r="E45" i="16"/>
  <c r="A79" i="15"/>
  <c r="D78" i="15"/>
  <c r="B78" i="15"/>
  <c r="H45" i="15"/>
  <c r="E45" i="15"/>
  <c r="H47" i="14"/>
  <c r="J47" i="14" s="1"/>
  <c r="E47" i="14"/>
  <c r="D78" i="14"/>
  <c r="B78" i="14"/>
  <c r="A79" i="14"/>
  <c r="F46" i="12"/>
  <c r="G46" i="12" s="1"/>
  <c r="I46" i="12"/>
  <c r="C47" i="12" s="1"/>
  <c r="D78" i="12"/>
  <c r="A79" i="12"/>
  <c r="B78" i="12"/>
  <c r="A85" i="19" l="1"/>
  <c r="B84" i="19"/>
  <c r="D84" i="19"/>
  <c r="H48" i="19"/>
  <c r="J48" i="19" s="1"/>
  <c r="E48" i="19"/>
  <c r="I45" i="16"/>
  <c r="C46" i="16" s="1"/>
  <c r="F45" i="16"/>
  <c r="G45" i="16" s="1"/>
  <c r="J45" i="16"/>
  <c r="A80" i="16"/>
  <c r="D79" i="16"/>
  <c r="B79" i="16"/>
  <c r="I45" i="15"/>
  <c r="C46" i="15" s="1"/>
  <c r="F45" i="15"/>
  <c r="G45" i="15" s="1"/>
  <c r="J45" i="15"/>
  <c r="A80" i="15"/>
  <c r="D79" i="15"/>
  <c r="B79" i="15"/>
  <c r="B79" i="14"/>
  <c r="A80" i="14"/>
  <c r="D79" i="14"/>
  <c r="F47" i="14"/>
  <c r="G47" i="14" s="1"/>
  <c r="I47" i="14"/>
  <c r="C48" i="14" s="1"/>
  <c r="E47" i="12"/>
  <c r="H47" i="12"/>
  <c r="J47" i="12" s="1"/>
  <c r="A80" i="12"/>
  <c r="B79" i="12"/>
  <c r="D79" i="12"/>
  <c r="I48" i="19" l="1"/>
  <c r="C49" i="19" s="1"/>
  <c r="F48" i="19"/>
  <c r="G48" i="19" s="1"/>
  <c r="A86" i="19"/>
  <c r="B85" i="19"/>
  <c r="D85" i="19"/>
  <c r="A81" i="16"/>
  <c r="D80" i="16"/>
  <c r="B80" i="16"/>
  <c r="H46" i="16"/>
  <c r="E46" i="16"/>
  <c r="A81" i="15"/>
  <c r="D80" i="15"/>
  <c r="B80" i="15"/>
  <c r="H46" i="15"/>
  <c r="E46" i="15"/>
  <c r="H48" i="14"/>
  <c r="J48" i="14" s="1"/>
  <c r="E48" i="14"/>
  <c r="D80" i="14"/>
  <c r="B80" i="14"/>
  <c r="A81" i="14"/>
  <c r="B80" i="12"/>
  <c r="A81" i="12"/>
  <c r="D80" i="12"/>
  <c r="I47" i="12"/>
  <c r="C48" i="12" s="1"/>
  <c r="F47" i="12"/>
  <c r="G47" i="12" s="1"/>
  <c r="D86" i="19" l="1"/>
  <c r="A87" i="19"/>
  <c r="B86" i="19"/>
  <c r="H49" i="19"/>
  <c r="J49" i="19" s="1"/>
  <c r="E49" i="19"/>
  <c r="I46" i="16"/>
  <c r="C47" i="16" s="1"/>
  <c r="F46" i="16"/>
  <c r="G46" i="16" s="1"/>
  <c r="J46" i="16"/>
  <c r="A82" i="16"/>
  <c r="D81" i="16"/>
  <c r="B81" i="16"/>
  <c r="I46" i="15"/>
  <c r="C47" i="15" s="1"/>
  <c r="F46" i="15"/>
  <c r="G46" i="15" s="1"/>
  <c r="J46" i="15"/>
  <c r="A82" i="15"/>
  <c r="D81" i="15"/>
  <c r="B81" i="15"/>
  <c r="I48" i="14"/>
  <c r="C49" i="14" s="1"/>
  <c r="F48" i="14"/>
  <c r="G48" i="14" s="1"/>
  <c r="B81" i="14"/>
  <c r="A82" i="14"/>
  <c r="D81" i="14"/>
  <c r="H48" i="12"/>
  <c r="J48" i="12" s="1"/>
  <c r="E48" i="12"/>
  <c r="D81" i="12"/>
  <c r="A82" i="12"/>
  <c r="B81" i="12"/>
  <c r="I49" i="19" l="1"/>
  <c r="C50" i="19" s="1"/>
  <c r="F49" i="19"/>
  <c r="G49" i="19" s="1"/>
  <c r="B87" i="19"/>
  <c r="A88" i="19"/>
  <c r="D87" i="19"/>
  <c r="A83" i="16"/>
  <c r="D82" i="16"/>
  <c r="B82" i="16"/>
  <c r="H47" i="16"/>
  <c r="E47" i="16"/>
  <c r="A83" i="15"/>
  <c r="D82" i="15"/>
  <c r="B82" i="15"/>
  <c r="H47" i="15"/>
  <c r="E47" i="15"/>
  <c r="H49" i="14"/>
  <c r="J49" i="14" s="1"/>
  <c r="E49" i="14"/>
  <c r="D82" i="14"/>
  <c r="B82" i="14"/>
  <c r="A83" i="14"/>
  <c r="B82" i="12"/>
  <c r="A83" i="12"/>
  <c r="D82" i="12"/>
  <c r="F48" i="12"/>
  <c r="G48" i="12" s="1"/>
  <c r="I48" i="12"/>
  <c r="C49" i="12" s="1"/>
  <c r="A89" i="19" l="1"/>
  <c r="B88" i="19"/>
  <c r="D88" i="19"/>
  <c r="H50" i="19"/>
  <c r="J50" i="19" s="1"/>
  <c r="E50" i="19"/>
  <c r="I47" i="16"/>
  <c r="C48" i="16" s="1"/>
  <c r="F47" i="16"/>
  <c r="G47" i="16" s="1"/>
  <c r="J47" i="16"/>
  <c r="A84" i="16"/>
  <c r="D83" i="16"/>
  <c r="B83" i="16"/>
  <c r="I47" i="15"/>
  <c r="C48" i="15" s="1"/>
  <c r="F47" i="15"/>
  <c r="G47" i="15" s="1"/>
  <c r="J47" i="15"/>
  <c r="A84" i="15"/>
  <c r="D83" i="15"/>
  <c r="B83" i="15"/>
  <c r="F49" i="14"/>
  <c r="G49" i="14" s="1"/>
  <c r="I49" i="14"/>
  <c r="C50" i="14" s="1"/>
  <c r="B83" i="14"/>
  <c r="A84" i="14"/>
  <c r="D83" i="14"/>
  <c r="H49" i="12"/>
  <c r="J49" i="12" s="1"/>
  <c r="E49" i="12"/>
  <c r="D83" i="12"/>
  <c r="A84" i="12"/>
  <c r="B83" i="12"/>
  <c r="I50" i="19" l="1"/>
  <c r="C51" i="19" s="1"/>
  <c r="F50" i="19"/>
  <c r="G50" i="19" s="1"/>
  <c r="D89" i="19"/>
  <c r="A90" i="19"/>
  <c r="B89" i="19"/>
  <c r="A85" i="16"/>
  <c r="D84" i="16"/>
  <c r="B84" i="16"/>
  <c r="H48" i="16"/>
  <c r="E48" i="16"/>
  <c r="A85" i="15"/>
  <c r="D84" i="15"/>
  <c r="B84" i="15"/>
  <c r="H48" i="15"/>
  <c r="E48" i="15"/>
  <c r="D84" i="14"/>
  <c r="B84" i="14"/>
  <c r="A85" i="14"/>
  <c r="H50" i="14"/>
  <c r="J50" i="14" s="1"/>
  <c r="E50" i="14"/>
  <c r="B84" i="12"/>
  <c r="A85" i="12"/>
  <c r="D84" i="12"/>
  <c r="I49" i="12"/>
  <c r="C50" i="12" s="1"/>
  <c r="F49" i="12"/>
  <c r="G49" i="12" s="1"/>
  <c r="D90" i="19" l="1"/>
  <c r="B90" i="19"/>
  <c r="A91" i="19"/>
  <c r="H51" i="19"/>
  <c r="J51" i="19" s="1"/>
  <c r="E51" i="19"/>
  <c r="I48" i="16"/>
  <c r="C49" i="16" s="1"/>
  <c r="F48" i="16"/>
  <c r="G48" i="16" s="1"/>
  <c r="J48" i="16"/>
  <c r="A86" i="16"/>
  <c r="D85" i="16"/>
  <c r="B85" i="16"/>
  <c r="I48" i="15"/>
  <c r="C49" i="15" s="1"/>
  <c r="F48" i="15"/>
  <c r="G48" i="15" s="1"/>
  <c r="J48" i="15"/>
  <c r="A86" i="15"/>
  <c r="D85" i="15"/>
  <c r="B85" i="15"/>
  <c r="F50" i="14"/>
  <c r="G50" i="14" s="1"/>
  <c r="I50" i="14"/>
  <c r="C51" i="14" s="1"/>
  <c r="B85" i="14"/>
  <c r="A86" i="14"/>
  <c r="D85" i="14"/>
  <c r="D85" i="12"/>
  <c r="A86" i="12"/>
  <c r="B85" i="12"/>
  <c r="E50" i="12"/>
  <c r="H50" i="12"/>
  <c r="J50" i="12" s="1"/>
  <c r="I51" i="19" l="1"/>
  <c r="C52" i="19" s="1"/>
  <c r="F51" i="19"/>
  <c r="G51" i="19" s="1"/>
  <c r="B91" i="19"/>
  <c r="D91" i="19"/>
  <c r="A92" i="19"/>
  <c r="A87" i="16"/>
  <c r="D86" i="16"/>
  <c r="B86" i="16"/>
  <c r="H49" i="16"/>
  <c r="E49" i="16"/>
  <c r="A87" i="15"/>
  <c r="D86" i="15"/>
  <c r="B86" i="15"/>
  <c r="H49" i="15"/>
  <c r="E49" i="15"/>
  <c r="D86" i="14"/>
  <c r="B86" i="14"/>
  <c r="A87" i="14"/>
  <c r="H51" i="14"/>
  <c r="J51" i="14" s="1"/>
  <c r="E51" i="14"/>
  <c r="I50" i="12"/>
  <c r="C51" i="12" s="1"/>
  <c r="F50" i="12"/>
  <c r="G50" i="12" s="1"/>
  <c r="B86" i="12"/>
  <c r="A87" i="12"/>
  <c r="D86" i="12"/>
  <c r="D92" i="19" l="1"/>
  <c r="A93" i="19"/>
  <c r="B92" i="19"/>
  <c r="H52" i="19"/>
  <c r="J52" i="19" s="1"/>
  <c r="E52" i="19"/>
  <c r="I49" i="16"/>
  <c r="C50" i="16" s="1"/>
  <c r="F49" i="16"/>
  <c r="G49" i="16" s="1"/>
  <c r="J49" i="16"/>
  <c r="A88" i="16"/>
  <c r="D87" i="16"/>
  <c r="B87" i="16"/>
  <c r="I49" i="15"/>
  <c r="C50" i="15" s="1"/>
  <c r="F49" i="15"/>
  <c r="G49" i="15" s="1"/>
  <c r="J49" i="15"/>
  <c r="A88" i="15"/>
  <c r="D87" i="15"/>
  <c r="B87" i="15"/>
  <c r="I51" i="14"/>
  <c r="C52" i="14" s="1"/>
  <c r="F51" i="14"/>
  <c r="G51" i="14" s="1"/>
  <c r="B87" i="14"/>
  <c r="A88" i="14"/>
  <c r="D87" i="14"/>
  <c r="D87" i="12"/>
  <c r="A88" i="12"/>
  <c r="B87" i="12"/>
  <c r="H51" i="12"/>
  <c r="J51" i="12" s="1"/>
  <c r="E51" i="12"/>
  <c r="A94" i="19" l="1"/>
  <c r="D93" i="19"/>
  <c r="B93" i="19"/>
  <c r="I52" i="19"/>
  <c r="C53" i="19" s="1"/>
  <c r="F52" i="19"/>
  <c r="G52" i="19" s="1"/>
  <c r="A89" i="16"/>
  <c r="D88" i="16"/>
  <c r="B88" i="16"/>
  <c r="H50" i="16"/>
  <c r="E50" i="16"/>
  <c r="A89" i="15"/>
  <c r="D88" i="15"/>
  <c r="B88" i="15"/>
  <c r="H50" i="15"/>
  <c r="E50" i="15"/>
  <c r="H52" i="14"/>
  <c r="J52" i="14" s="1"/>
  <c r="E52" i="14"/>
  <c r="D88" i="14"/>
  <c r="B88" i="14"/>
  <c r="A89" i="14"/>
  <c r="F51" i="12"/>
  <c r="G51" i="12" s="1"/>
  <c r="I51" i="12"/>
  <c r="C52" i="12" s="1"/>
  <c r="B88" i="12"/>
  <c r="A89" i="12"/>
  <c r="D88" i="12"/>
  <c r="H53" i="19" l="1"/>
  <c r="J53" i="19" s="1"/>
  <c r="E53" i="19"/>
  <c r="D94" i="19"/>
  <c r="B94" i="19"/>
  <c r="A95" i="19"/>
  <c r="I50" i="16"/>
  <c r="C51" i="16" s="1"/>
  <c r="F50" i="16"/>
  <c r="G50" i="16" s="1"/>
  <c r="J50" i="16"/>
  <c r="A90" i="16"/>
  <c r="D89" i="16"/>
  <c r="B89" i="16"/>
  <c r="I50" i="15"/>
  <c r="C51" i="15" s="1"/>
  <c r="F50" i="15"/>
  <c r="G50" i="15" s="1"/>
  <c r="J50" i="15"/>
  <c r="A90" i="15"/>
  <c r="D89" i="15"/>
  <c r="B89" i="15"/>
  <c r="B89" i="14"/>
  <c r="A90" i="14"/>
  <c r="D89" i="14"/>
  <c r="I52" i="14"/>
  <c r="C53" i="14" s="1"/>
  <c r="F52" i="14"/>
  <c r="G52" i="14" s="1"/>
  <c r="H52" i="12"/>
  <c r="J52" i="12" s="1"/>
  <c r="E52" i="12"/>
  <c r="D89" i="12"/>
  <c r="A90" i="12"/>
  <c r="B89" i="12"/>
  <c r="F53" i="19" l="1"/>
  <c r="G53" i="19" s="1"/>
  <c r="I53" i="19"/>
  <c r="C54" i="19" s="1"/>
  <c r="A96" i="19"/>
  <c r="B95" i="19"/>
  <c r="D95" i="19"/>
  <c r="A91" i="16"/>
  <c r="D90" i="16"/>
  <c r="B90" i="16"/>
  <c r="H51" i="16"/>
  <c r="E51" i="16"/>
  <c r="A91" i="15"/>
  <c r="D90" i="15"/>
  <c r="B90" i="15"/>
  <c r="H51" i="15"/>
  <c r="E51" i="15"/>
  <c r="H53" i="14"/>
  <c r="J53" i="14" s="1"/>
  <c r="E53" i="14"/>
  <c r="D90" i="14"/>
  <c r="B90" i="14"/>
  <c r="A91" i="14"/>
  <c r="B90" i="12"/>
  <c r="A91" i="12"/>
  <c r="D90" i="12"/>
  <c r="I52" i="12"/>
  <c r="C53" i="12" s="1"/>
  <c r="F52" i="12"/>
  <c r="G52" i="12" s="1"/>
  <c r="D96" i="19" l="1"/>
  <c r="A97" i="19"/>
  <c r="B96" i="19"/>
  <c r="E54" i="19"/>
  <c r="H54" i="19"/>
  <c r="J54" i="19" s="1"/>
  <c r="I51" i="16"/>
  <c r="C52" i="16" s="1"/>
  <c r="F51" i="16"/>
  <c r="G51" i="16" s="1"/>
  <c r="J51" i="16"/>
  <c r="A92" i="16"/>
  <c r="D91" i="16"/>
  <c r="B91" i="16"/>
  <c r="I51" i="15"/>
  <c r="C52" i="15" s="1"/>
  <c r="F51" i="15"/>
  <c r="G51" i="15" s="1"/>
  <c r="J51" i="15"/>
  <c r="A92" i="15"/>
  <c r="D91" i="15"/>
  <c r="B91" i="15"/>
  <c r="F53" i="14"/>
  <c r="G53" i="14" s="1"/>
  <c r="I53" i="14"/>
  <c r="C54" i="14" s="1"/>
  <c r="B91" i="14"/>
  <c r="A92" i="14"/>
  <c r="D91" i="14"/>
  <c r="H53" i="12"/>
  <c r="J53" i="12" s="1"/>
  <c r="E53" i="12"/>
  <c r="D91" i="12"/>
  <c r="A92" i="12"/>
  <c r="B91" i="12"/>
  <c r="I54" i="19" l="1"/>
  <c r="C55" i="19" s="1"/>
  <c r="F54" i="19"/>
  <c r="G54" i="19" s="1"/>
  <c r="A98" i="19"/>
  <c r="D97" i="19"/>
  <c r="B97" i="19"/>
  <c r="A93" i="16"/>
  <c r="D92" i="16"/>
  <c r="B92" i="16"/>
  <c r="H52" i="16"/>
  <c r="E52" i="16"/>
  <c r="A93" i="15"/>
  <c r="D92" i="15"/>
  <c r="B92" i="15"/>
  <c r="H52" i="15"/>
  <c r="E52" i="15"/>
  <c r="D92" i="14"/>
  <c r="B92" i="14"/>
  <c r="A93" i="14"/>
  <c r="H54" i="14"/>
  <c r="J54" i="14" s="1"/>
  <c r="E54" i="14"/>
  <c r="B92" i="12"/>
  <c r="A93" i="12"/>
  <c r="D92" i="12"/>
  <c r="I53" i="12"/>
  <c r="C54" i="12" s="1"/>
  <c r="F53" i="12"/>
  <c r="G53" i="12" s="1"/>
  <c r="D98" i="19" l="1"/>
  <c r="A99" i="19"/>
  <c r="B98" i="19"/>
  <c r="H55" i="19"/>
  <c r="J55" i="19" s="1"/>
  <c r="E55" i="19"/>
  <c r="I52" i="16"/>
  <c r="C53" i="16" s="1"/>
  <c r="F52" i="16"/>
  <c r="G52" i="16" s="1"/>
  <c r="J52" i="16"/>
  <c r="A94" i="16"/>
  <c r="D93" i="16"/>
  <c r="B93" i="16"/>
  <c r="I52" i="15"/>
  <c r="C53" i="15" s="1"/>
  <c r="F52" i="15"/>
  <c r="G52" i="15" s="1"/>
  <c r="J52" i="15"/>
  <c r="A94" i="15"/>
  <c r="D93" i="15"/>
  <c r="B93" i="15"/>
  <c r="F54" i="14"/>
  <c r="G54" i="14" s="1"/>
  <c r="I54" i="14"/>
  <c r="C55" i="14" s="1"/>
  <c r="B93" i="14"/>
  <c r="A94" i="14"/>
  <c r="D93" i="14"/>
  <c r="H54" i="12"/>
  <c r="J54" i="12" s="1"/>
  <c r="E54" i="12"/>
  <c r="D93" i="12"/>
  <c r="A94" i="12"/>
  <c r="B93" i="12"/>
  <c r="A100" i="19" l="1"/>
  <c r="B99" i="19"/>
  <c r="D99" i="19"/>
  <c r="I55" i="19"/>
  <c r="C56" i="19" s="1"/>
  <c r="F55" i="19"/>
  <c r="G55" i="19" s="1"/>
  <c r="A95" i="16"/>
  <c r="D94" i="16"/>
  <c r="B94" i="16"/>
  <c r="H53" i="16"/>
  <c r="E53" i="16"/>
  <c r="A95" i="15"/>
  <c r="D94" i="15"/>
  <c r="B94" i="15"/>
  <c r="H53" i="15"/>
  <c r="E53" i="15"/>
  <c r="D94" i="14"/>
  <c r="B94" i="14"/>
  <c r="A95" i="14"/>
  <c r="H55" i="14"/>
  <c r="J55" i="14" s="1"/>
  <c r="E55" i="14"/>
  <c r="B94" i="12"/>
  <c r="A95" i="12"/>
  <c r="D94" i="12"/>
  <c r="I54" i="12"/>
  <c r="C55" i="12" s="1"/>
  <c r="F54" i="12"/>
  <c r="G54" i="12" s="1"/>
  <c r="H56" i="19" l="1"/>
  <c r="J56" i="19" s="1"/>
  <c r="E56" i="19"/>
  <c r="D100" i="19"/>
  <c r="B100" i="19"/>
  <c r="A101" i="19"/>
  <c r="I53" i="16"/>
  <c r="C54" i="16" s="1"/>
  <c r="F53" i="16"/>
  <c r="G53" i="16" s="1"/>
  <c r="J53" i="16"/>
  <c r="A96" i="16"/>
  <c r="D95" i="16"/>
  <c r="B95" i="16"/>
  <c r="I53" i="15"/>
  <c r="C54" i="15" s="1"/>
  <c r="F53" i="15"/>
  <c r="G53" i="15" s="1"/>
  <c r="J53" i="15"/>
  <c r="A96" i="15"/>
  <c r="D95" i="15"/>
  <c r="B95" i="15"/>
  <c r="I55" i="14"/>
  <c r="C56" i="14" s="1"/>
  <c r="F55" i="14"/>
  <c r="G55" i="14" s="1"/>
  <c r="B95" i="14"/>
  <c r="A96" i="14"/>
  <c r="D95" i="14"/>
  <c r="H55" i="12"/>
  <c r="J55" i="12" s="1"/>
  <c r="E55" i="12"/>
  <c r="D95" i="12"/>
  <c r="A96" i="12"/>
  <c r="B95" i="12"/>
  <c r="A102" i="19" l="1"/>
  <c r="D101" i="19"/>
  <c r="B101" i="19"/>
  <c r="I56" i="19"/>
  <c r="C57" i="19" s="1"/>
  <c r="F56" i="19"/>
  <c r="G56" i="19" s="1"/>
  <c r="A97" i="16"/>
  <c r="D96" i="16"/>
  <c r="B96" i="16"/>
  <c r="H54" i="16"/>
  <c r="E54" i="16"/>
  <c r="A97" i="15"/>
  <c r="D96" i="15"/>
  <c r="B96" i="15"/>
  <c r="H54" i="15"/>
  <c r="E54" i="15"/>
  <c r="D96" i="14"/>
  <c r="B96" i="14"/>
  <c r="A97" i="14"/>
  <c r="H56" i="14"/>
  <c r="J56" i="14" s="1"/>
  <c r="E56" i="14"/>
  <c r="B96" i="12"/>
  <c r="A97" i="12"/>
  <c r="D96" i="12"/>
  <c r="I55" i="12"/>
  <c r="C56" i="12" s="1"/>
  <c r="F55" i="12"/>
  <c r="G55" i="12" s="1"/>
  <c r="D102" i="19" l="1"/>
  <c r="A103" i="19"/>
  <c r="B102" i="19"/>
  <c r="H57" i="19"/>
  <c r="J57" i="19" s="1"/>
  <c r="E57" i="19"/>
  <c r="I54" i="16"/>
  <c r="C55" i="16" s="1"/>
  <c r="F54" i="16"/>
  <c r="G54" i="16" s="1"/>
  <c r="J54" i="16"/>
  <c r="A98" i="16"/>
  <c r="D97" i="16"/>
  <c r="B97" i="16"/>
  <c r="I54" i="15"/>
  <c r="C55" i="15" s="1"/>
  <c r="F54" i="15"/>
  <c r="G54" i="15" s="1"/>
  <c r="J54" i="15"/>
  <c r="A98" i="15"/>
  <c r="D97" i="15"/>
  <c r="B97" i="15"/>
  <c r="I56" i="14"/>
  <c r="C57" i="14" s="1"/>
  <c r="F56" i="14"/>
  <c r="G56" i="14" s="1"/>
  <c r="B97" i="14"/>
  <c r="A98" i="14"/>
  <c r="D97" i="14"/>
  <c r="D97" i="12"/>
  <c r="A98" i="12"/>
  <c r="B97" i="12"/>
  <c r="H56" i="12"/>
  <c r="J56" i="12" s="1"/>
  <c r="E56" i="12"/>
  <c r="A104" i="19" l="1"/>
  <c r="B103" i="19"/>
  <c r="D103" i="19"/>
  <c r="F57" i="19"/>
  <c r="G57" i="19" s="1"/>
  <c r="I57" i="19"/>
  <c r="C58" i="19" s="1"/>
  <c r="A99" i="16"/>
  <c r="D98" i="16"/>
  <c r="B98" i="16"/>
  <c r="H55" i="16"/>
  <c r="E55" i="16"/>
  <c r="A99" i="15"/>
  <c r="D98" i="15"/>
  <c r="B98" i="15"/>
  <c r="H55" i="15"/>
  <c r="E55" i="15"/>
  <c r="H57" i="14"/>
  <c r="J57" i="14" s="1"/>
  <c r="E57" i="14"/>
  <c r="D98" i="14"/>
  <c r="B98" i="14"/>
  <c r="A99" i="14"/>
  <c r="I56" i="12"/>
  <c r="C57" i="12" s="1"/>
  <c r="F56" i="12"/>
  <c r="G56" i="12" s="1"/>
  <c r="B98" i="12"/>
  <c r="A99" i="12"/>
  <c r="D98" i="12"/>
  <c r="E58" i="19" l="1"/>
  <c r="H58" i="19"/>
  <c r="J58" i="19" s="1"/>
  <c r="D104" i="19"/>
  <c r="B104" i="19"/>
  <c r="A105" i="19"/>
  <c r="I55" i="16"/>
  <c r="C56" i="16" s="1"/>
  <c r="F55" i="16"/>
  <c r="G55" i="16" s="1"/>
  <c r="J55" i="16"/>
  <c r="A100" i="16"/>
  <c r="D99" i="16"/>
  <c r="B99" i="16"/>
  <c r="I55" i="15"/>
  <c r="C56" i="15" s="1"/>
  <c r="F55" i="15"/>
  <c r="G55" i="15" s="1"/>
  <c r="J55" i="15"/>
  <c r="A100" i="15"/>
  <c r="D99" i="15"/>
  <c r="B99" i="15"/>
  <c r="B99" i="14"/>
  <c r="A100" i="14"/>
  <c r="D99" i="14"/>
  <c r="F57" i="14"/>
  <c r="G57" i="14" s="1"/>
  <c r="I57" i="14"/>
  <c r="C58" i="14" s="1"/>
  <c r="D99" i="12"/>
  <c r="A100" i="12"/>
  <c r="B99" i="12"/>
  <c r="H57" i="12"/>
  <c r="J57" i="12" s="1"/>
  <c r="E57" i="12"/>
  <c r="A106" i="19" l="1"/>
  <c r="D105" i="19"/>
  <c r="B105" i="19"/>
  <c r="I58" i="19"/>
  <c r="C59" i="19" s="1"/>
  <c r="F58" i="19"/>
  <c r="G58" i="19" s="1"/>
  <c r="A101" i="16"/>
  <c r="D100" i="16"/>
  <c r="B100" i="16"/>
  <c r="H56" i="16"/>
  <c r="E56" i="16"/>
  <c r="A101" i="15"/>
  <c r="D100" i="15"/>
  <c r="B100" i="15"/>
  <c r="H56" i="15"/>
  <c r="E56" i="15"/>
  <c r="H58" i="14"/>
  <c r="J58" i="14" s="1"/>
  <c r="E58" i="14"/>
  <c r="D100" i="14"/>
  <c r="B100" i="14"/>
  <c r="A101" i="14"/>
  <c r="F57" i="12"/>
  <c r="G57" i="12" s="1"/>
  <c r="I57" i="12"/>
  <c r="C58" i="12" s="1"/>
  <c r="B100" i="12"/>
  <c r="A101" i="12"/>
  <c r="D100" i="12"/>
  <c r="D106" i="19" l="1"/>
  <c r="A107" i="19"/>
  <c r="B106" i="19"/>
  <c r="H59" i="19"/>
  <c r="J59" i="19" s="1"/>
  <c r="E59" i="19"/>
  <c r="I56" i="16"/>
  <c r="C57" i="16" s="1"/>
  <c r="F56" i="16"/>
  <c r="G56" i="16" s="1"/>
  <c r="J56" i="16"/>
  <c r="A102" i="16"/>
  <c r="D101" i="16"/>
  <c r="B101" i="16"/>
  <c r="I56" i="15"/>
  <c r="C57" i="15" s="1"/>
  <c r="F56" i="15"/>
  <c r="G56" i="15" s="1"/>
  <c r="J56" i="15"/>
  <c r="A102" i="15"/>
  <c r="D101" i="15"/>
  <c r="B101" i="15"/>
  <c r="B101" i="14"/>
  <c r="A102" i="14"/>
  <c r="D101" i="14"/>
  <c r="I58" i="14"/>
  <c r="C59" i="14" s="1"/>
  <c r="F58" i="14"/>
  <c r="G58" i="14" s="1"/>
  <c r="E58" i="12"/>
  <c r="H58" i="12"/>
  <c r="J58" i="12" s="1"/>
  <c r="D101" i="12"/>
  <c r="A102" i="12"/>
  <c r="B101" i="12"/>
  <c r="A108" i="19" l="1"/>
  <c r="B107" i="19"/>
  <c r="D107" i="19"/>
  <c r="I59" i="19"/>
  <c r="C60" i="19" s="1"/>
  <c r="F59" i="19"/>
  <c r="G59" i="19" s="1"/>
  <c r="A103" i="16"/>
  <c r="D102" i="16"/>
  <c r="B102" i="16"/>
  <c r="H57" i="16"/>
  <c r="E57" i="16"/>
  <c r="A103" i="15"/>
  <c r="D102" i="15"/>
  <c r="B102" i="15"/>
  <c r="H57" i="15"/>
  <c r="E57" i="15"/>
  <c r="D102" i="14"/>
  <c r="B102" i="14"/>
  <c r="A103" i="14"/>
  <c r="H59" i="14"/>
  <c r="J59" i="14" s="1"/>
  <c r="E59" i="14"/>
  <c r="I58" i="12"/>
  <c r="C59" i="12" s="1"/>
  <c r="F58" i="12"/>
  <c r="G58" i="12" s="1"/>
  <c r="B102" i="12"/>
  <c r="A103" i="12"/>
  <c r="D102" i="12"/>
  <c r="A109" i="19" l="1"/>
  <c r="D108" i="19"/>
  <c r="B108" i="19"/>
  <c r="H60" i="19"/>
  <c r="J60" i="19" s="1"/>
  <c r="E60" i="19"/>
  <c r="I57" i="16"/>
  <c r="C58" i="16" s="1"/>
  <c r="F57" i="16"/>
  <c r="G57" i="16" s="1"/>
  <c r="J57" i="16"/>
  <c r="A104" i="16"/>
  <c r="D103" i="16"/>
  <c r="B103" i="16"/>
  <c r="I57" i="15"/>
  <c r="C58" i="15" s="1"/>
  <c r="F57" i="15"/>
  <c r="G57" i="15" s="1"/>
  <c r="J57" i="15"/>
  <c r="A104" i="15"/>
  <c r="D103" i="15"/>
  <c r="B103" i="15"/>
  <c r="F59" i="14"/>
  <c r="G59" i="14" s="1"/>
  <c r="I59" i="14"/>
  <c r="C60" i="14" s="1"/>
  <c r="B103" i="14"/>
  <c r="A104" i="14"/>
  <c r="D103" i="14"/>
  <c r="H59" i="12"/>
  <c r="J59" i="12" s="1"/>
  <c r="E59" i="12"/>
  <c r="D103" i="12"/>
  <c r="A104" i="12"/>
  <c r="B103" i="12"/>
  <c r="I60" i="19" l="1"/>
  <c r="C61" i="19" s="1"/>
  <c r="F60" i="19"/>
  <c r="G60" i="19" s="1"/>
  <c r="A110" i="19"/>
  <c r="D109" i="19"/>
  <c r="B109" i="19"/>
  <c r="A105" i="16"/>
  <c r="D104" i="16"/>
  <c r="B104" i="16"/>
  <c r="H58" i="16"/>
  <c r="E58" i="16"/>
  <c r="A105" i="15"/>
  <c r="D104" i="15"/>
  <c r="B104" i="15"/>
  <c r="H58" i="15"/>
  <c r="E58" i="15"/>
  <c r="D104" i="14"/>
  <c r="B104" i="14"/>
  <c r="A105" i="14"/>
  <c r="H60" i="14"/>
  <c r="J60" i="14" s="1"/>
  <c r="E60" i="14"/>
  <c r="B104" i="12"/>
  <c r="A105" i="12"/>
  <c r="D104" i="12"/>
  <c r="I59" i="12"/>
  <c r="C60" i="12" s="1"/>
  <c r="F59" i="12"/>
  <c r="G59" i="12" s="1"/>
  <c r="D110" i="19" l="1"/>
  <c r="A111" i="19"/>
  <c r="B110" i="19"/>
  <c r="H61" i="19"/>
  <c r="J61" i="19" s="1"/>
  <c r="E61" i="19"/>
  <c r="I58" i="16"/>
  <c r="C59" i="16" s="1"/>
  <c r="F58" i="16"/>
  <c r="G58" i="16" s="1"/>
  <c r="J58" i="16"/>
  <c r="A106" i="16"/>
  <c r="D105" i="16"/>
  <c r="B105" i="16"/>
  <c r="I58" i="15"/>
  <c r="C59" i="15" s="1"/>
  <c r="F58" i="15"/>
  <c r="G58" i="15" s="1"/>
  <c r="J58" i="15"/>
  <c r="A106" i="15"/>
  <c r="D105" i="15"/>
  <c r="B105" i="15"/>
  <c r="I60" i="14"/>
  <c r="C61" i="14" s="1"/>
  <c r="F60" i="14"/>
  <c r="G60" i="14" s="1"/>
  <c r="B105" i="14"/>
  <c r="A106" i="14"/>
  <c r="D105" i="14"/>
  <c r="D105" i="12"/>
  <c r="A106" i="12"/>
  <c r="B105" i="12"/>
  <c r="H60" i="12"/>
  <c r="J60" i="12" s="1"/>
  <c r="E60" i="12"/>
  <c r="A112" i="19" l="1"/>
  <c r="B111" i="19"/>
  <c r="D111" i="19"/>
  <c r="I61" i="19"/>
  <c r="C62" i="19" s="1"/>
  <c r="F61" i="19"/>
  <c r="G61" i="19" s="1"/>
  <c r="A107" i="16"/>
  <c r="D106" i="16"/>
  <c r="B106" i="16"/>
  <c r="H59" i="16"/>
  <c r="E59" i="16"/>
  <c r="A107" i="15"/>
  <c r="D106" i="15"/>
  <c r="B106" i="15"/>
  <c r="H59" i="15"/>
  <c r="E59" i="15"/>
  <c r="D106" i="14"/>
  <c r="B106" i="14"/>
  <c r="A107" i="14"/>
  <c r="H61" i="14"/>
  <c r="J61" i="14" s="1"/>
  <c r="E61" i="14"/>
  <c r="I60" i="12"/>
  <c r="C61" i="12" s="1"/>
  <c r="F60" i="12"/>
  <c r="G60" i="12" s="1"/>
  <c r="B106" i="12"/>
  <c r="A107" i="12"/>
  <c r="D106" i="12"/>
  <c r="A113" i="19" l="1"/>
  <c r="B112" i="19"/>
  <c r="D112" i="19"/>
  <c r="E62" i="19"/>
  <c r="H62" i="19"/>
  <c r="J62" i="19" s="1"/>
  <c r="I59" i="16"/>
  <c r="C60" i="16" s="1"/>
  <c r="F59" i="16"/>
  <c r="G59" i="16" s="1"/>
  <c r="J59" i="16"/>
  <c r="A108" i="16"/>
  <c r="D107" i="16"/>
  <c r="B107" i="16"/>
  <c r="I59" i="15"/>
  <c r="C60" i="15" s="1"/>
  <c r="F59" i="15"/>
  <c r="G59" i="15" s="1"/>
  <c r="J59" i="15"/>
  <c r="A108" i="15"/>
  <c r="D107" i="15"/>
  <c r="B107" i="15"/>
  <c r="I61" i="14"/>
  <c r="C62" i="14" s="1"/>
  <c r="F61" i="14"/>
  <c r="G61" i="14" s="1"/>
  <c r="B107" i="14"/>
  <c r="A108" i="14"/>
  <c r="D107" i="14"/>
  <c r="D107" i="12"/>
  <c r="A108" i="12"/>
  <c r="B107" i="12"/>
  <c r="H61" i="12"/>
  <c r="J61" i="12" s="1"/>
  <c r="E61" i="12"/>
  <c r="I62" i="19" l="1"/>
  <c r="C63" i="19" s="1"/>
  <c r="F62" i="19"/>
  <c r="G62" i="19" s="1"/>
  <c r="D113" i="19"/>
  <c r="A114" i="19"/>
  <c r="B113" i="19"/>
  <c r="A109" i="16"/>
  <c r="D108" i="16"/>
  <c r="B108" i="16"/>
  <c r="H60" i="16"/>
  <c r="E60" i="16"/>
  <c r="A109" i="15"/>
  <c r="D108" i="15"/>
  <c r="B108" i="15"/>
  <c r="H60" i="15"/>
  <c r="E60" i="15"/>
  <c r="H62" i="14"/>
  <c r="J62" i="14" s="1"/>
  <c r="E62" i="14"/>
  <c r="D108" i="14"/>
  <c r="B108" i="14"/>
  <c r="A109" i="14"/>
  <c r="I61" i="12"/>
  <c r="C62" i="12" s="1"/>
  <c r="F61" i="12"/>
  <c r="G61" i="12" s="1"/>
  <c r="B108" i="12"/>
  <c r="A109" i="12"/>
  <c r="D108" i="12"/>
  <c r="D114" i="19" l="1"/>
  <c r="A115" i="19"/>
  <c r="B114" i="19"/>
  <c r="H63" i="19"/>
  <c r="J63" i="19" s="1"/>
  <c r="E63" i="19"/>
  <c r="I60" i="16"/>
  <c r="C61" i="16" s="1"/>
  <c r="F60" i="16"/>
  <c r="G60" i="16" s="1"/>
  <c r="J60" i="16"/>
  <c r="A110" i="16"/>
  <c r="D109" i="16"/>
  <c r="B109" i="16"/>
  <c r="I60" i="15"/>
  <c r="C61" i="15" s="1"/>
  <c r="F60" i="15"/>
  <c r="G60" i="15" s="1"/>
  <c r="J60" i="15"/>
  <c r="A110" i="15"/>
  <c r="D109" i="15"/>
  <c r="B109" i="15"/>
  <c r="B109" i="14"/>
  <c r="A110" i="14"/>
  <c r="D109" i="14"/>
  <c r="F62" i="14"/>
  <c r="G62" i="14" s="1"/>
  <c r="I62" i="14"/>
  <c r="C63" i="14" s="1"/>
  <c r="H62" i="12"/>
  <c r="J62" i="12" s="1"/>
  <c r="E62" i="12"/>
  <c r="D109" i="12"/>
  <c r="A110" i="12"/>
  <c r="B109" i="12"/>
  <c r="D115" i="19" l="1"/>
  <c r="A116" i="19"/>
  <c r="B115" i="19"/>
  <c r="F63" i="19"/>
  <c r="G63" i="19" s="1"/>
  <c r="I63" i="19"/>
  <c r="C64" i="19" s="1"/>
  <c r="A111" i="16"/>
  <c r="D110" i="16"/>
  <c r="B110" i="16"/>
  <c r="H61" i="16"/>
  <c r="E61" i="16"/>
  <c r="A111" i="15"/>
  <c r="D110" i="15"/>
  <c r="B110" i="15"/>
  <c r="H61" i="15"/>
  <c r="E61" i="15"/>
  <c r="H63" i="14"/>
  <c r="J63" i="14" s="1"/>
  <c r="E63" i="14"/>
  <c r="D110" i="14"/>
  <c r="B110" i="14"/>
  <c r="A111" i="14"/>
  <c r="B110" i="12"/>
  <c r="A111" i="12"/>
  <c r="D110" i="12"/>
  <c r="F62" i="12"/>
  <c r="G62" i="12" s="1"/>
  <c r="I62" i="12"/>
  <c r="C63" i="12" s="1"/>
  <c r="H64" i="19" l="1"/>
  <c r="J64" i="19" s="1"/>
  <c r="E64" i="19"/>
  <c r="A117" i="19"/>
  <c r="B116" i="19"/>
  <c r="D116" i="19"/>
  <c r="I61" i="16"/>
  <c r="C62" i="16" s="1"/>
  <c r="F61" i="16"/>
  <c r="G61" i="16" s="1"/>
  <c r="J61" i="16"/>
  <c r="A112" i="16"/>
  <c r="D111" i="16"/>
  <c r="B111" i="16"/>
  <c r="I61" i="15"/>
  <c r="C62" i="15" s="1"/>
  <c r="F61" i="15"/>
  <c r="G61" i="15" s="1"/>
  <c r="J61" i="15"/>
  <c r="A112" i="15"/>
  <c r="D111" i="15"/>
  <c r="B111" i="15"/>
  <c r="F63" i="14"/>
  <c r="G63" i="14" s="1"/>
  <c r="I63" i="14"/>
  <c r="C64" i="14" s="1"/>
  <c r="B111" i="14"/>
  <c r="A112" i="14"/>
  <c r="D111" i="14"/>
  <c r="E63" i="12"/>
  <c r="H63" i="12"/>
  <c r="J63" i="12" s="1"/>
  <c r="D111" i="12"/>
  <c r="A112" i="12"/>
  <c r="B111" i="12"/>
  <c r="D117" i="19" l="1"/>
  <c r="A118" i="19"/>
  <c r="B117" i="19"/>
  <c r="I64" i="19"/>
  <c r="C65" i="19" s="1"/>
  <c r="F64" i="19"/>
  <c r="G64" i="19" s="1"/>
  <c r="A113" i="16"/>
  <c r="D112" i="16"/>
  <c r="B112" i="16"/>
  <c r="H62" i="16"/>
  <c r="E62" i="16"/>
  <c r="A113" i="15"/>
  <c r="D112" i="15"/>
  <c r="B112" i="15"/>
  <c r="H62" i="15"/>
  <c r="E62" i="15"/>
  <c r="H64" i="14"/>
  <c r="J64" i="14" s="1"/>
  <c r="E64" i="14"/>
  <c r="D112" i="14"/>
  <c r="B112" i="14"/>
  <c r="A113" i="14"/>
  <c r="I63" i="12"/>
  <c r="C64" i="12" s="1"/>
  <c r="F63" i="12"/>
  <c r="G63" i="12" s="1"/>
  <c r="B112" i="12"/>
  <c r="A113" i="12"/>
  <c r="D112" i="12"/>
  <c r="D118" i="19" l="1"/>
  <c r="A119" i="19"/>
  <c r="B118" i="19"/>
  <c r="H65" i="19"/>
  <c r="J65" i="19" s="1"/>
  <c r="E65" i="19"/>
  <c r="I62" i="16"/>
  <c r="C63" i="16" s="1"/>
  <c r="F62" i="16"/>
  <c r="G62" i="16" s="1"/>
  <c r="J62" i="16"/>
  <c r="A114" i="16"/>
  <c r="D113" i="16"/>
  <c r="B113" i="16"/>
  <c r="I62" i="15"/>
  <c r="C63" i="15" s="1"/>
  <c r="F62" i="15"/>
  <c r="G62" i="15" s="1"/>
  <c r="J62" i="15"/>
  <c r="A114" i="15"/>
  <c r="D113" i="15"/>
  <c r="B113" i="15"/>
  <c r="F64" i="14"/>
  <c r="G64" i="14" s="1"/>
  <c r="I64" i="14"/>
  <c r="C65" i="14" s="1"/>
  <c r="B113" i="14"/>
  <c r="A114" i="14"/>
  <c r="D113" i="14"/>
  <c r="D113" i="12"/>
  <c r="A114" i="12"/>
  <c r="B113" i="12"/>
  <c r="E64" i="12"/>
  <c r="H64" i="12"/>
  <c r="J64" i="12" s="1"/>
  <c r="D119" i="19" l="1"/>
  <c r="A120" i="19"/>
  <c r="B119" i="19"/>
  <c r="I65" i="19"/>
  <c r="C66" i="19" s="1"/>
  <c r="F65" i="19"/>
  <c r="G65" i="19" s="1"/>
  <c r="A115" i="16"/>
  <c r="D114" i="16"/>
  <c r="B114" i="16"/>
  <c r="H63" i="16"/>
  <c r="E63" i="16"/>
  <c r="A115" i="15"/>
  <c r="D114" i="15"/>
  <c r="B114" i="15"/>
  <c r="H63" i="15"/>
  <c r="E63" i="15"/>
  <c r="H65" i="14"/>
  <c r="J65" i="14" s="1"/>
  <c r="E65" i="14"/>
  <c r="D114" i="14"/>
  <c r="B114" i="14"/>
  <c r="A115" i="14"/>
  <c r="F64" i="12"/>
  <c r="G64" i="12" s="1"/>
  <c r="I64" i="12"/>
  <c r="C65" i="12" s="1"/>
  <c r="B114" i="12"/>
  <c r="A115" i="12"/>
  <c r="D114" i="12"/>
  <c r="A121" i="19" l="1"/>
  <c r="B120" i="19"/>
  <c r="D120" i="19"/>
  <c r="H66" i="19"/>
  <c r="J66" i="19" s="1"/>
  <c r="E66" i="19"/>
  <c r="I63" i="16"/>
  <c r="C64" i="16" s="1"/>
  <c r="F63" i="16"/>
  <c r="G63" i="16" s="1"/>
  <c r="J63" i="16"/>
  <c r="A116" i="16"/>
  <c r="D115" i="16"/>
  <c r="B115" i="16"/>
  <c r="I63" i="15"/>
  <c r="C64" i="15" s="1"/>
  <c r="F63" i="15"/>
  <c r="G63" i="15" s="1"/>
  <c r="J63" i="15"/>
  <c r="A116" i="15"/>
  <c r="D115" i="15"/>
  <c r="B115" i="15"/>
  <c r="B115" i="14"/>
  <c r="A116" i="14"/>
  <c r="D115" i="14"/>
  <c r="F65" i="14"/>
  <c r="G65" i="14" s="1"/>
  <c r="I65" i="14"/>
  <c r="C66" i="14" s="1"/>
  <c r="D115" i="12"/>
  <c r="A116" i="12"/>
  <c r="B115" i="12"/>
  <c r="H65" i="12"/>
  <c r="J65" i="12" s="1"/>
  <c r="E65" i="12"/>
  <c r="F66" i="19" l="1"/>
  <c r="G66" i="19" s="1"/>
  <c r="I66" i="19"/>
  <c r="C67" i="19" s="1"/>
  <c r="D121" i="19"/>
  <c r="A122" i="19"/>
  <c r="B121" i="19"/>
  <c r="A117" i="16"/>
  <c r="D116" i="16"/>
  <c r="B116" i="16"/>
  <c r="H64" i="16"/>
  <c r="E64" i="16"/>
  <c r="A117" i="15"/>
  <c r="D116" i="15"/>
  <c r="B116" i="15"/>
  <c r="H64" i="15"/>
  <c r="E64" i="15"/>
  <c r="E66" i="14"/>
  <c r="H66" i="14"/>
  <c r="J66" i="14" s="1"/>
  <c r="D116" i="14"/>
  <c r="B116" i="14"/>
  <c r="A117" i="14"/>
  <c r="I65" i="12"/>
  <c r="C66" i="12" s="1"/>
  <c r="F65" i="12"/>
  <c r="G65" i="12" s="1"/>
  <c r="B116" i="12"/>
  <c r="A117" i="12"/>
  <c r="D116" i="12"/>
  <c r="H67" i="19" l="1"/>
  <c r="J67" i="19" s="1"/>
  <c r="E67" i="19"/>
  <c r="D122" i="19"/>
  <c r="A123" i="19"/>
  <c r="B122" i="19"/>
  <c r="I64" i="16"/>
  <c r="C65" i="16" s="1"/>
  <c r="F64" i="16"/>
  <c r="G64" i="16" s="1"/>
  <c r="J64" i="16"/>
  <c r="A118" i="16"/>
  <c r="D117" i="16"/>
  <c r="B117" i="16"/>
  <c r="I64" i="15"/>
  <c r="C65" i="15" s="1"/>
  <c r="F64" i="15"/>
  <c r="G64" i="15" s="1"/>
  <c r="J64" i="15"/>
  <c r="A118" i="15"/>
  <c r="D117" i="15"/>
  <c r="B117" i="15"/>
  <c r="I66" i="14"/>
  <c r="C67" i="14" s="1"/>
  <c r="F66" i="14"/>
  <c r="G66" i="14" s="1"/>
  <c r="B117" i="14"/>
  <c r="A118" i="14"/>
  <c r="D117" i="14"/>
  <c r="H66" i="12"/>
  <c r="J66" i="12" s="1"/>
  <c r="E66" i="12"/>
  <c r="D117" i="12"/>
  <c r="A118" i="12"/>
  <c r="B117" i="12"/>
  <c r="D123" i="19" l="1"/>
  <c r="A124" i="19"/>
  <c r="B123" i="19"/>
  <c r="I67" i="19"/>
  <c r="C68" i="19" s="1"/>
  <c r="F67" i="19"/>
  <c r="G67" i="19" s="1"/>
  <c r="A119" i="16"/>
  <c r="D118" i="16"/>
  <c r="B118" i="16"/>
  <c r="H65" i="16"/>
  <c r="E65" i="16"/>
  <c r="A119" i="15"/>
  <c r="D118" i="15"/>
  <c r="B118" i="15"/>
  <c r="H65" i="15"/>
  <c r="E65" i="15"/>
  <c r="H67" i="14"/>
  <c r="J67" i="14" s="1"/>
  <c r="E67" i="14"/>
  <c r="D118" i="14"/>
  <c r="B118" i="14"/>
  <c r="A119" i="14"/>
  <c r="B118" i="12"/>
  <c r="A119" i="12"/>
  <c r="D118" i="12"/>
  <c r="I66" i="12"/>
  <c r="C67" i="12" s="1"/>
  <c r="F66" i="12"/>
  <c r="G66" i="12" s="1"/>
  <c r="A125" i="19" l="1"/>
  <c r="B124" i="19"/>
  <c r="D124" i="19"/>
  <c r="H68" i="19"/>
  <c r="J68" i="19" s="1"/>
  <c r="E68" i="19"/>
  <c r="I65" i="16"/>
  <c r="C66" i="16" s="1"/>
  <c r="F65" i="16"/>
  <c r="G65" i="16" s="1"/>
  <c r="J65" i="16"/>
  <c r="A120" i="16"/>
  <c r="D119" i="16"/>
  <c r="B119" i="16"/>
  <c r="I65" i="15"/>
  <c r="C66" i="15" s="1"/>
  <c r="F65" i="15"/>
  <c r="G65" i="15" s="1"/>
  <c r="J65" i="15"/>
  <c r="A120" i="15"/>
  <c r="D119" i="15"/>
  <c r="B119" i="15"/>
  <c r="F67" i="14"/>
  <c r="G67" i="14" s="1"/>
  <c r="I67" i="14"/>
  <c r="C68" i="14" s="1"/>
  <c r="B119" i="14"/>
  <c r="A120" i="14"/>
  <c r="D119" i="14"/>
  <c r="H67" i="12"/>
  <c r="J67" i="12" s="1"/>
  <c r="E67" i="12"/>
  <c r="D119" i="12"/>
  <c r="A120" i="12"/>
  <c r="B119" i="12"/>
  <c r="F68" i="19" l="1"/>
  <c r="G68" i="19" s="1"/>
  <c r="I68" i="19"/>
  <c r="C69" i="19" s="1"/>
  <c r="D125" i="19"/>
  <c r="A126" i="19"/>
  <c r="B125" i="19"/>
  <c r="A121" i="16"/>
  <c r="D120" i="16"/>
  <c r="B120" i="16"/>
  <c r="H66" i="16"/>
  <c r="E66" i="16"/>
  <c r="A121" i="15"/>
  <c r="D120" i="15"/>
  <c r="B120" i="15"/>
  <c r="H66" i="15"/>
  <c r="E66" i="15"/>
  <c r="E68" i="14"/>
  <c r="H68" i="14"/>
  <c r="J68" i="14" s="1"/>
  <c r="D120" i="14"/>
  <c r="B120" i="14"/>
  <c r="A121" i="14"/>
  <c r="B120" i="12"/>
  <c r="A121" i="12"/>
  <c r="D120" i="12"/>
  <c r="I67" i="12"/>
  <c r="C68" i="12" s="1"/>
  <c r="F67" i="12"/>
  <c r="G67" i="12" s="1"/>
  <c r="H69" i="19" l="1"/>
  <c r="J69" i="19" s="1"/>
  <c r="E69" i="19"/>
  <c r="D126" i="19"/>
  <c r="A127" i="19"/>
  <c r="B126" i="19"/>
  <c r="I66" i="16"/>
  <c r="C67" i="16" s="1"/>
  <c r="F66" i="16"/>
  <c r="G66" i="16" s="1"/>
  <c r="J66" i="16"/>
  <c r="A122" i="16"/>
  <c r="D121" i="16"/>
  <c r="B121" i="16"/>
  <c r="I66" i="15"/>
  <c r="C67" i="15" s="1"/>
  <c r="F66" i="15"/>
  <c r="G66" i="15" s="1"/>
  <c r="J66" i="15"/>
  <c r="A122" i="15"/>
  <c r="D121" i="15"/>
  <c r="B121" i="15"/>
  <c r="F68" i="14"/>
  <c r="G68" i="14" s="1"/>
  <c r="I68" i="14"/>
  <c r="C69" i="14" s="1"/>
  <c r="B121" i="14"/>
  <c r="A122" i="14"/>
  <c r="D121" i="14"/>
  <c r="D121" i="12"/>
  <c r="A122" i="12"/>
  <c r="B121" i="12"/>
  <c r="H68" i="12"/>
  <c r="J68" i="12" s="1"/>
  <c r="E68" i="12"/>
  <c r="D127" i="19" l="1"/>
  <c r="A128" i="19"/>
  <c r="B127" i="19"/>
  <c r="I69" i="19"/>
  <c r="C70" i="19" s="1"/>
  <c r="F69" i="19"/>
  <c r="G69" i="19" s="1"/>
  <c r="A123" i="16"/>
  <c r="D122" i="16"/>
  <c r="B122" i="16"/>
  <c r="H67" i="16"/>
  <c r="E67" i="16"/>
  <c r="A123" i="15"/>
  <c r="D122" i="15"/>
  <c r="B122" i="15"/>
  <c r="H67" i="15"/>
  <c r="E67" i="15"/>
  <c r="D122" i="14"/>
  <c r="B122" i="14"/>
  <c r="A123" i="14"/>
  <c r="H69" i="14"/>
  <c r="J69" i="14" s="1"/>
  <c r="E69" i="14"/>
  <c r="F68" i="12"/>
  <c r="G68" i="12" s="1"/>
  <c r="I68" i="12"/>
  <c r="C69" i="12" s="1"/>
  <c r="B122" i="12"/>
  <c r="A123" i="12"/>
  <c r="D122" i="12"/>
  <c r="E70" i="19" l="1"/>
  <c r="H70" i="19"/>
  <c r="J70" i="19" s="1"/>
  <c r="A129" i="19"/>
  <c r="B128" i="19"/>
  <c r="D128" i="19"/>
  <c r="I67" i="16"/>
  <c r="C68" i="16" s="1"/>
  <c r="F67" i="16"/>
  <c r="G67" i="16" s="1"/>
  <c r="J67" i="16"/>
  <c r="A124" i="16"/>
  <c r="D123" i="16"/>
  <c r="B123" i="16"/>
  <c r="I67" i="15"/>
  <c r="C68" i="15" s="1"/>
  <c r="F67" i="15"/>
  <c r="G67" i="15" s="1"/>
  <c r="J67" i="15"/>
  <c r="A124" i="15"/>
  <c r="D123" i="15"/>
  <c r="B123" i="15"/>
  <c r="F69" i="14"/>
  <c r="G69" i="14" s="1"/>
  <c r="I69" i="14"/>
  <c r="C70" i="14" s="1"/>
  <c r="B123" i="14"/>
  <c r="A124" i="14"/>
  <c r="D123" i="14"/>
  <c r="D123" i="12"/>
  <c r="A124" i="12"/>
  <c r="B123" i="12"/>
  <c r="H69" i="12"/>
  <c r="J69" i="12" s="1"/>
  <c r="E69" i="12"/>
  <c r="D129" i="19" l="1"/>
  <c r="A130" i="19"/>
  <c r="B129" i="19"/>
  <c r="F70" i="19"/>
  <c r="G70" i="19" s="1"/>
  <c r="I70" i="19"/>
  <c r="C71" i="19" s="1"/>
  <c r="A125" i="16"/>
  <c r="D124" i="16"/>
  <c r="B124" i="16"/>
  <c r="H68" i="16"/>
  <c r="E68" i="16"/>
  <c r="A125" i="15"/>
  <c r="D124" i="15"/>
  <c r="B124" i="15"/>
  <c r="H68" i="15"/>
  <c r="E68" i="15"/>
  <c r="D124" i="14"/>
  <c r="B124" i="14"/>
  <c r="A125" i="14"/>
  <c r="E70" i="14"/>
  <c r="H70" i="14"/>
  <c r="J70" i="14" s="1"/>
  <c r="I69" i="12"/>
  <c r="C70" i="12" s="1"/>
  <c r="F69" i="12"/>
  <c r="G69" i="12" s="1"/>
  <c r="B124" i="12"/>
  <c r="A125" i="12"/>
  <c r="D124" i="12"/>
  <c r="D130" i="19" l="1"/>
  <c r="A131" i="19"/>
  <c r="B130" i="19"/>
  <c r="H71" i="19"/>
  <c r="J71" i="19" s="1"/>
  <c r="E71" i="19"/>
  <c r="I68" i="16"/>
  <c r="C69" i="16" s="1"/>
  <c r="F68" i="16"/>
  <c r="G68" i="16" s="1"/>
  <c r="J68" i="16"/>
  <c r="A126" i="16"/>
  <c r="D125" i="16"/>
  <c r="B125" i="16"/>
  <c r="I68" i="15"/>
  <c r="C69" i="15" s="1"/>
  <c r="F68" i="15"/>
  <c r="G68" i="15" s="1"/>
  <c r="J68" i="15"/>
  <c r="A126" i="15"/>
  <c r="D125" i="15"/>
  <c r="B125" i="15"/>
  <c r="F70" i="14"/>
  <c r="G70" i="14" s="1"/>
  <c r="I70" i="14"/>
  <c r="C71" i="14" s="1"/>
  <c r="B125" i="14"/>
  <c r="A126" i="14"/>
  <c r="D125" i="14"/>
  <c r="E70" i="12"/>
  <c r="H70" i="12"/>
  <c r="J70" i="12" s="1"/>
  <c r="D125" i="12"/>
  <c r="A126" i="12"/>
  <c r="B125" i="12"/>
  <c r="D131" i="19" l="1"/>
  <c r="A132" i="19"/>
  <c r="B131" i="19"/>
  <c r="I71" i="19"/>
  <c r="C72" i="19" s="1"/>
  <c r="F71" i="19"/>
  <c r="G71" i="19" s="1"/>
  <c r="A127" i="16"/>
  <c r="D126" i="16"/>
  <c r="B126" i="16"/>
  <c r="H69" i="16"/>
  <c r="E69" i="16"/>
  <c r="A127" i="15"/>
  <c r="D126" i="15"/>
  <c r="B126" i="15"/>
  <c r="H69" i="15"/>
  <c r="E69" i="15"/>
  <c r="H71" i="14"/>
  <c r="J71" i="14" s="1"/>
  <c r="E71" i="14"/>
  <c r="D126" i="14"/>
  <c r="B126" i="14"/>
  <c r="A127" i="14"/>
  <c r="B126" i="12"/>
  <c r="A127" i="12"/>
  <c r="D126" i="12"/>
  <c r="I70" i="12"/>
  <c r="C71" i="12" s="1"/>
  <c r="F70" i="12"/>
  <c r="G70" i="12" s="1"/>
  <c r="A133" i="19" l="1"/>
  <c r="B132" i="19"/>
  <c r="D132" i="19"/>
  <c r="H72" i="19"/>
  <c r="J72" i="19" s="1"/>
  <c r="E72" i="19"/>
  <c r="I69" i="16"/>
  <c r="C70" i="16" s="1"/>
  <c r="F69" i="16"/>
  <c r="G69" i="16" s="1"/>
  <c r="J69" i="16"/>
  <c r="A128" i="16"/>
  <c r="D127" i="16"/>
  <c r="B127" i="16"/>
  <c r="I69" i="15"/>
  <c r="C70" i="15" s="1"/>
  <c r="F69" i="15"/>
  <c r="G69" i="15" s="1"/>
  <c r="J69" i="15"/>
  <c r="A128" i="15"/>
  <c r="D127" i="15"/>
  <c r="B127" i="15"/>
  <c r="B127" i="14"/>
  <c r="A128" i="14"/>
  <c r="D127" i="14"/>
  <c r="F71" i="14"/>
  <c r="G71" i="14" s="1"/>
  <c r="I71" i="14"/>
  <c r="C72" i="14" s="1"/>
  <c r="H71" i="12"/>
  <c r="J71" i="12" s="1"/>
  <c r="E71" i="12"/>
  <c r="D127" i="12"/>
  <c r="A128" i="12"/>
  <c r="B127" i="12"/>
  <c r="F72" i="19" l="1"/>
  <c r="G72" i="19" s="1"/>
  <c r="I72" i="19"/>
  <c r="C73" i="19" s="1"/>
  <c r="A134" i="19"/>
  <c r="D133" i="19"/>
  <c r="B133" i="19"/>
  <c r="A129" i="16"/>
  <c r="D128" i="16"/>
  <c r="B128" i="16"/>
  <c r="H70" i="16"/>
  <c r="E70" i="16"/>
  <c r="A129" i="15"/>
  <c r="D128" i="15"/>
  <c r="B128" i="15"/>
  <c r="H70" i="15"/>
  <c r="E70" i="15"/>
  <c r="E72" i="14"/>
  <c r="H72" i="14"/>
  <c r="J72" i="14" s="1"/>
  <c r="D128" i="14"/>
  <c r="B128" i="14"/>
  <c r="A129" i="14"/>
  <c r="I71" i="12"/>
  <c r="C72" i="12" s="1"/>
  <c r="F71" i="12"/>
  <c r="G71" i="12" s="1"/>
  <c r="B128" i="12"/>
  <c r="A129" i="12"/>
  <c r="D128" i="12"/>
  <c r="D134" i="19" l="1"/>
  <c r="A135" i="19"/>
  <c r="B134" i="19"/>
  <c r="H73" i="19"/>
  <c r="J73" i="19" s="1"/>
  <c r="E73" i="19"/>
  <c r="I70" i="16"/>
  <c r="C71" i="16" s="1"/>
  <c r="F70" i="16"/>
  <c r="G70" i="16" s="1"/>
  <c r="J70" i="16"/>
  <c r="A130" i="16"/>
  <c r="D129" i="16"/>
  <c r="B129" i="16"/>
  <c r="I70" i="15"/>
  <c r="C71" i="15" s="1"/>
  <c r="F70" i="15"/>
  <c r="G70" i="15" s="1"/>
  <c r="J70" i="15"/>
  <c r="A130" i="15"/>
  <c r="D129" i="15"/>
  <c r="B129" i="15"/>
  <c r="F72" i="14"/>
  <c r="G72" i="14" s="1"/>
  <c r="I72" i="14"/>
  <c r="C73" i="14" s="1"/>
  <c r="B129" i="14"/>
  <c r="A130" i="14"/>
  <c r="D129" i="14"/>
  <c r="H72" i="12"/>
  <c r="J72" i="12" s="1"/>
  <c r="E72" i="12"/>
  <c r="D129" i="12"/>
  <c r="A130" i="12"/>
  <c r="B129" i="12"/>
  <c r="I73" i="19" l="1"/>
  <c r="C74" i="19" s="1"/>
  <c r="F73" i="19"/>
  <c r="G73" i="19" s="1"/>
  <c r="B135" i="19"/>
  <c r="A136" i="19"/>
  <c r="D135" i="19"/>
  <c r="A131" i="16"/>
  <c r="D130" i="16"/>
  <c r="B130" i="16"/>
  <c r="H71" i="16"/>
  <c r="E71" i="16"/>
  <c r="A131" i="15"/>
  <c r="D130" i="15"/>
  <c r="B130" i="15"/>
  <c r="H71" i="15"/>
  <c r="E71" i="15"/>
  <c r="D130" i="14"/>
  <c r="B130" i="14"/>
  <c r="A131" i="14"/>
  <c r="H73" i="14"/>
  <c r="J73" i="14" s="1"/>
  <c r="E73" i="14"/>
  <c r="B130" i="12"/>
  <c r="A131" i="12"/>
  <c r="D130" i="12"/>
  <c r="I72" i="12"/>
  <c r="C73" i="12" s="1"/>
  <c r="F72" i="12"/>
  <c r="G72" i="12" s="1"/>
  <c r="D136" i="19" l="1"/>
  <c r="B136" i="19"/>
  <c r="A137" i="19"/>
  <c r="E74" i="19"/>
  <c r="H74" i="19"/>
  <c r="J74" i="19" s="1"/>
  <c r="I71" i="16"/>
  <c r="C72" i="16" s="1"/>
  <c r="F71" i="16"/>
  <c r="G71" i="16" s="1"/>
  <c r="J71" i="16"/>
  <c r="A132" i="16"/>
  <c r="D131" i="16"/>
  <c r="B131" i="16"/>
  <c r="I71" i="15"/>
  <c r="C72" i="15" s="1"/>
  <c r="F71" i="15"/>
  <c r="G71" i="15" s="1"/>
  <c r="J71" i="15"/>
  <c r="A132" i="15"/>
  <c r="D131" i="15"/>
  <c r="B131" i="15"/>
  <c r="I73" i="14"/>
  <c r="C74" i="14" s="1"/>
  <c r="F73" i="14"/>
  <c r="G73" i="14" s="1"/>
  <c r="B131" i="14"/>
  <c r="A132" i="14"/>
  <c r="D131" i="14"/>
  <c r="H73" i="12"/>
  <c r="J73" i="12" s="1"/>
  <c r="E73" i="12"/>
  <c r="D131" i="12"/>
  <c r="B131" i="12"/>
  <c r="A132" i="12"/>
  <c r="B137" i="19" l="1"/>
  <c r="A138" i="19"/>
  <c r="D137" i="19"/>
  <c r="I74" i="19"/>
  <c r="C75" i="19" s="1"/>
  <c r="F74" i="19"/>
  <c r="G74" i="19" s="1"/>
  <c r="A133" i="16"/>
  <c r="D132" i="16"/>
  <c r="B132" i="16"/>
  <c r="H72" i="16"/>
  <c r="E72" i="16"/>
  <c r="A133" i="15"/>
  <c r="D132" i="15"/>
  <c r="B132" i="15"/>
  <c r="H72" i="15"/>
  <c r="E72" i="15"/>
  <c r="D132" i="14"/>
  <c r="B132" i="14"/>
  <c r="A133" i="14"/>
  <c r="H74" i="14"/>
  <c r="J74" i="14" s="1"/>
  <c r="E74" i="14"/>
  <c r="I73" i="12"/>
  <c r="C74" i="12" s="1"/>
  <c r="F73" i="12"/>
  <c r="G73" i="12" s="1"/>
  <c r="A133" i="12"/>
  <c r="B132" i="12"/>
  <c r="D132" i="12"/>
  <c r="D138" i="19" l="1"/>
  <c r="B138" i="19"/>
  <c r="A139" i="19"/>
  <c r="H75" i="19"/>
  <c r="J75" i="19" s="1"/>
  <c r="E75" i="19"/>
  <c r="I72" i="16"/>
  <c r="C73" i="16" s="1"/>
  <c r="F72" i="16"/>
  <c r="G72" i="16" s="1"/>
  <c r="J72" i="16"/>
  <c r="A134" i="16"/>
  <c r="D133" i="16"/>
  <c r="B133" i="16"/>
  <c r="I72" i="15"/>
  <c r="C73" i="15" s="1"/>
  <c r="F72" i="15"/>
  <c r="G72" i="15" s="1"/>
  <c r="J72" i="15"/>
  <c r="A134" i="15"/>
  <c r="D133" i="15"/>
  <c r="B133" i="15"/>
  <c r="F74" i="14"/>
  <c r="G74" i="14" s="1"/>
  <c r="I74" i="14"/>
  <c r="C75" i="14" s="1"/>
  <c r="B133" i="14"/>
  <c r="A134" i="14"/>
  <c r="D133" i="14"/>
  <c r="B133" i="12"/>
  <c r="D133" i="12"/>
  <c r="A134" i="12"/>
  <c r="H74" i="12"/>
  <c r="J74" i="12" s="1"/>
  <c r="E74" i="12"/>
  <c r="B139" i="19" l="1"/>
  <c r="D139" i="19"/>
  <c r="A140" i="19"/>
  <c r="F75" i="19"/>
  <c r="G75" i="19" s="1"/>
  <c r="I75" i="19"/>
  <c r="C76" i="19" s="1"/>
  <c r="A135" i="16"/>
  <c r="D134" i="16"/>
  <c r="B134" i="16"/>
  <c r="H73" i="16"/>
  <c r="E73" i="16"/>
  <c r="A135" i="15"/>
  <c r="D134" i="15"/>
  <c r="B134" i="15"/>
  <c r="H73" i="15"/>
  <c r="E73" i="15"/>
  <c r="D134" i="14"/>
  <c r="B134" i="14"/>
  <c r="A135" i="14"/>
  <c r="H75" i="14"/>
  <c r="J75" i="14" s="1"/>
  <c r="E75" i="14"/>
  <c r="D134" i="12"/>
  <c r="B134" i="12"/>
  <c r="A135" i="12"/>
  <c r="I74" i="12"/>
  <c r="C75" i="12" s="1"/>
  <c r="F74" i="12"/>
  <c r="G74" i="12" s="1"/>
  <c r="D140" i="19" l="1"/>
  <c r="B140" i="19"/>
  <c r="A141" i="19"/>
  <c r="H76" i="19"/>
  <c r="J76" i="19" s="1"/>
  <c r="E76" i="19"/>
  <c r="I73" i="16"/>
  <c r="C74" i="16" s="1"/>
  <c r="F73" i="16"/>
  <c r="G73" i="16" s="1"/>
  <c r="J73" i="16"/>
  <c r="A136" i="16"/>
  <c r="D135" i="16"/>
  <c r="B135" i="16"/>
  <c r="I73" i="15"/>
  <c r="C74" i="15" s="1"/>
  <c r="F73" i="15"/>
  <c r="G73" i="15" s="1"/>
  <c r="J73" i="15"/>
  <c r="A136" i="15"/>
  <c r="D135" i="15"/>
  <c r="B135" i="15"/>
  <c r="F75" i="14"/>
  <c r="G75" i="14" s="1"/>
  <c r="I75" i="14"/>
  <c r="C76" i="14" s="1"/>
  <c r="B135" i="14"/>
  <c r="A136" i="14"/>
  <c r="D135" i="14"/>
  <c r="H75" i="12"/>
  <c r="J75" i="12" s="1"/>
  <c r="E75" i="12"/>
  <c r="B135" i="12"/>
  <c r="D135" i="12"/>
  <c r="A136" i="12"/>
  <c r="B141" i="19" l="1"/>
  <c r="D141" i="19"/>
  <c r="A142" i="19"/>
  <c r="I76" i="19"/>
  <c r="C77" i="19" s="1"/>
  <c r="F76" i="19"/>
  <c r="G76" i="19" s="1"/>
  <c r="A137" i="16"/>
  <c r="D136" i="16"/>
  <c r="B136" i="16"/>
  <c r="H74" i="16"/>
  <c r="E74" i="16"/>
  <c r="A137" i="15"/>
  <c r="D136" i="15"/>
  <c r="B136" i="15"/>
  <c r="H74" i="15"/>
  <c r="E74" i="15"/>
  <c r="D136" i="14"/>
  <c r="B136" i="14"/>
  <c r="A137" i="14"/>
  <c r="H76" i="14"/>
  <c r="J76" i="14" s="1"/>
  <c r="E76" i="14"/>
  <c r="D136" i="12"/>
  <c r="A137" i="12"/>
  <c r="B136" i="12"/>
  <c r="I75" i="12"/>
  <c r="C76" i="12" s="1"/>
  <c r="F75" i="12"/>
  <c r="G75" i="12" s="1"/>
  <c r="D142" i="19" l="1"/>
  <c r="B142" i="19"/>
  <c r="A143" i="19"/>
  <c r="E77" i="19"/>
  <c r="H77" i="19"/>
  <c r="J77" i="19" s="1"/>
  <c r="I74" i="16"/>
  <c r="C75" i="16" s="1"/>
  <c r="F74" i="16"/>
  <c r="G74" i="16" s="1"/>
  <c r="J74" i="16"/>
  <c r="A138" i="16"/>
  <c r="D137" i="16"/>
  <c r="B137" i="16"/>
  <c r="I74" i="15"/>
  <c r="C75" i="15" s="1"/>
  <c r="F74" i="15"/>
  <c r="G74" i="15" s="1"/>
  <c r="J74" i="15"/>
  <c r="A138" i="15"/>
  <c r="D137" i="15"/>
  <c r="B137" i="15"/>
  <c r="F76" i="14"/>
  <c r="G76" i="14" s="1"/>
  <c r="I76" i="14"/>
  <c r="C77" i="14" s="1"/>
  <c r="B137" i="14"/>
  <c r="A138" i="14"/>
  <c r="D137" i="14"/>
  <c r="B137" i="12"/>
  <c r="D137" i="12"/>
  <c r="A138" i="12"/>
  <c r="H76" i="12"/>
  <c r="J76" i="12" s="1"/>
  <c r="E76" i="12"/>
  <c r="B143" i="19" l="1"/>
  <c r="D143" i="19"/>
  <c r="A144" i="19"/>
  <c r="F77" i="19"/>
  <c r="G77" i="19" s="1"/>
  <c r="I77" i="19"/>
  <c r="C78" i="19" s="1"/>
  <c r="A139" i="16"/>
  <c r="D138" i="16"/>
  <c r="B138" i="16"/>
  <c r="H75" i="16"/>
  <c r="E75" i="16"/>
  <c r="A139" i="15"/>
  <c r="D138" i="15"/>
  <c r="B138" i="15"/>
  <c r="H75" i="15"/>
  <c r="E75" i="15"/>
  <c r="D138" i="14"/>
  <c r="B138" i="14"/>
  <c r="A139" i="14"/>
  <c r="E77" i="14"/>
  <c r="H77" i="14"/>
  <c r="J77" i="14" s="1"/>
  <c r="D138" i="12"/>
  <c r="A139" i="12"/>
  <c r="B138" i="12"/>
  <c r="F76" i="12"/>
  <c r="G76" i="12" s="1"/>
  <c r="I76" i="12"/>
  <c r="C77" i="12" s="1"/>
  <c r="D144" i="19" l="1"/>
  <c r="B144" i="19"/>
  <c r="A145" i="19"/>
  <c r="H78" i="19"/>
  <c r="J78" i="19" s="1"/>
  <c r="E78" i="19"/>
  <c r="I75" i="16"/>
  <c r="C76" i="16" s="1"/>
  <c r="F75" i="16"/>
  <c r="G75" i="16" s="1"/>
  <c r="J75" i="16"/>
  <c r="A140" i="16"/>
  <c r="D139" i="16"/>
  <c r="B139" i="16"/>
  <c r="I75" i="15"/>
  <c r="C76" i="15" s="1"/>
  <c r="F75" i="15"/>
  <c r="G75" i="15" s="1"/>
  <c r="J75" i="15"/>
  <c r="A140" i="15"/>
  <c r="D139" i="15"/>
  <c r="B139" i="15"/>
  <c r="F77" i="14"/>
  <c r="G77" i="14" s="1"/>
  <c r="I77" i="14"/>
  <c r="C78" i="14" s="1"/>
  <c r="B139" i="14"/>
  <c r="A140" i="14"/>
  <c r="D139" i="14"/>
  <c r="B139" i="12"/>
  <c r="A140" i="12"/>
  <c r="D139" i="12"/>
  <c r="H77" i="12"/>
  <c r="J77" i="12" s="1"/>
  <c r="E77" i="12"/>
  <c r="I78" i="19" l="1"/>
  <c r="C79" i="19" s="1"/>
  <c r="F78" i="19"/>
  <c r="G78" i="19" s="1"/>
  <c r="B145" i="19"/>
  <c r="D145" i="19"/>
  <c r="A146" i="19"/>
  <c r="A141" i="16"/>
  <c r="D140" i="16"/>
  <c r="B140" i="16"/>
  <c r="H76" i="16"/>
  <c r="E76" i="16"/>
  <c r="A141" i="15"/>
  <c r="D140" i="15"/>
  <c r="B140" i="15"/>
  <c r="H76" i="15"/>
  <c r="E76" i="15"/>
  <c r="D140" i="14"/>
  <c r="B140" i="14"/>
  <c r="A141" i="14"/>
  <c r="H78" i="14"/>
  <c r="J78" i="14" s="1"/>
  <c r="E78" i="14"/>
  <c r="F77" i="12"/>
  <c r="G77" i="12" s="1"/>
  <c r="I77" i="12"/>
  <c r="C78" i="12" s="1"/>
  <c r="D140" i="12"/>
  <c r="A141" i="12"/>
  <c r="B140" i="12"/>
  <c r="D146" i="19" l="1"/>
  <c r="B146" i="19"/>
  <c r="A147" i="19"/>
  <c r="H79" i="19"/>
  <c r="J79" i="19" s="1"/>
  <c r="E79" i="19"/>
  <c r="I76" i="16"/>
  <c r="C77" i="16" s="1"/>
  <c r="F76" i="16"/>
  <c r="G76" i="16" s="1"/>
  <c r="J76" i="16"/>
  <c r="A142" i="16"/>
  <c r="D141" i="16"/>
  <c r="B141" i="16"/>
  <c r="I76" i="15"/>
  <c r="C77" i="15" s="1"/>
  <c r="F76" i="15"/>
  <c r="G76" i="15" s="1"/>
  <c r="J76" i="15"/>
  <c r="A142" i="15"/>
  <c r="D141" i="15"/>
  <c r="B141" i="15"/>
  <c r="I78" i="14"/>
  <c r="C79" i="14" s="1"/>
  <c r="F78" i="14"/>
  <c r="G78" i="14" s="1"/>
  <c r="B141" i="14"/>
  <c r="A142" i="14"/>
  <c r="D141" i="14"/>
  <c r="B141" i="12"/>
  <c r="D141" i="12"/>
  <c r="A142" i="12"/>
  <c r="H78" i="12"/>
  <c r="J78" i="12" s="1"/>
  <c r="E78" i="12"/>
  <c r="I79" i="19" l="1"/>
  <c r="C80" i="19" s="1"/>
  <c r="F79" i="19"/>
  <c r="G79" i="19" s="1"/>
  <c r="B147" i="19"/>
  <c r="D147" i="19"/>
  <c r="A148" i="19"/>
  <c r="A143" i="16"/>
  <c r="D142" i="16"/>
  <c r="B142" i="16"/>
  <c r="H77" i="16"/>
  <c r="E77" i="16"/>
  <c r="A143" i="15"/>
  <c r="D142" i="15"/>
  <c r="B142" i="15"/>
  <c r="H77" i="15"/>
  <c r="E77" i="15"/>
  <c r="H79" i="14"/>
  <c r="J79" i="14" s="1"/>
  <c r="E79" i="14"/>
  <c r="D142" i="14"/>
  <c r="B142" i="14"/>
  <c r="A143" i="14"/>
  <c r="D142" i="12"/>
  <c r="B142" i="12"/>
  <c r="A143" i="12"/>
  <c r="F78" i="12"/>
  <c r="G78" i="12" s="1"/>
  <c r="I78" i="12"/>
  <c r="C79" i="12" s="1"/>
  <c r="D148" i="19" l="1"/>
  <c r="B148" i="19"/>
  <c r="A149" i="19"/>
  <c r="H80" i="19"/>
  <c r="J80" i="19" s="1"/>
  <c r="E80" i="19"/>
  <c r="I77" i="16"/>
  <c r="C78" i="16" s="1"/>
  <c r="F77" i="16"/>
  <c r="G77" i="16" s="1"/>
  <c r="J77" i="16"/>
  <c r="A144" i="16"/>
  <c r="D143" i="16"/>
  <c r="B143" i="16"/>
  <c r="I77" i="15"/>
  <c r="C78" i="15" s="1"/>
  <c r="F77" i="15"/>
  <c r="G77" i="15" s="1"/>
  <c r="J77" i="15"/>
  <c r="A144" i="15"/>
  <c r="D143" i="15"/>
  <c r="B143" i="15"/>
  <c r="I79" i="14"/>
  <c r="C80" i="14" s="1"/>
  <c r="F79" i="14"/>
  <c r="G79" i="14" s="1"/>
  <c r="B143" i="14"/>
  <c r="A144" i="14"/>
  <c r="D143" i="14"/>
  <c r="H79" i="12"/>
  <c r="J79" i="12" s="1"/>
  <c r="E79" i="12"/>
  <c r="B143" i="12"/>
  <c r="D143" i="12"/>
  <c r="A144" i="12"/>
  <c r="I80" i="19" l="1"/>
  <c r="C81" i="19" s="1"/>
  <c r="F80" i="19"/>
  <c r="G80" i="19" s="1"/>
  <c r="B149" i="19"/>
  <c r="A150" i="19"/>
  <c r="D149" i="19"/>
  <c r="A145" i="16"/>
  <c r="D144" i="16"/>
  <c r="B144" i="16"/>
  <c r="H78" i="16"/>
  <c r="E78" i="16"/>
  <c r="A145" i="15"/>
  <c r="D144" i="15"/>
  <c r="B144" i="15"/>
  <c r="H78" i="15"/>
  <c r="E78" i="15"/>
  <c r="H80" i="14"/>
  <c r="J80" i="14" s="1"/>
  <c r="E80" i="14"/>
  <c r="D144" i="14"/>
  <c r="B144" i="14"/>
  <c r="A145" i="14"/>
  <c r="D144" i="12"/>
  <c r="A145" i="12"/>
  <c r="B144" i="12"/>
  <c r="I79" i="12"/>
  <c r="C80" i="12" s="1"/>
  <c r="F79" i="12"/>
  <c r="G79" i="12" s="1"/>
  <c r="D150" i="19" l="1"/>
  <c r="A151" i="19"/>
  <c r="B150" i="19"/>
  <c r="E81" i="19"/>
  <c r="H81" i="19"/>
  <c r="J81" i="19" s="1"/>
  <c r="I78" i="16"/>
  <c r="C79" i="16" s="1"/>
  <c r="F78" i="16"/>
  <c r="G78" i="16" s="1"/>
  <c r="J78" i="16"/>
  <c r="A146" i="16"/>
  <c r="D145" i="16"/>
  <c r="B145" i="16"/>
  <c r="I78" i="15"/>
  <c r="C79" i="15" s="1"/>
  <c r="F78" i="15"/>
  <c r="G78" i="15" s="1"/>
  <c r="J78" i="15"/>
  <c r="A146" i="15"/>
  <c r="D145" i="15"/>
  <c r="B145" i="15"/>
  <c r="B145" i="14"/>
  <c r="A146" i="14"/>
  <c r="D145" i="14"/>
  <c r="I80" i="14"/>
  <c r="C81" i="14" s="1"/>
  <c r="F80" i="14"/>
  <c r="G80" i="14" s="1"/>
  <c r="H80" i="12"/>
  <c r="J80" i="12" s="1"/>
  <c r="E80" i="12"/>
  <c r="B145" i="12"/>
  <c r="D145" i="12"/>
  <c r="A146" i="12"/>
  <c r="B151" i="19" l="1"/>
  <c r="A152" i="19"/>
  <c r="D151" i="19"/>
  <c r="I81" i="19"/>
  <c r="C82" i="19" s="1"/>
  <c r="F81" i="19"/>
  <c r="G81" i="19" s="1"/>
  <c r="A147" i="16"/>
  <c r="D146" i="16"/>
  <c r="B146" i="16"/>
  <c r="H79" i="16"/>
  <c r="E79" i="16"/>
  <c r="A147" i="15"/>
  <c r="D146" i="15"/>
  <c r="B146" i="15"/>
  <c r="H79" i="15"/>
  <c r="E79" i="15"/>
  <c r="H81" i="14"/>
  <c r="J81" i="14" s="1"/>
  <c r="E81" i="14"/>
  <c r="D146" i="14"/>
  <c r="B146" i="14"/>
  <c r="A147" i="14"/>
  <c r="F80" i="12"/>
  <c r="G80" i="12" s="1"/>
  <c r="I80" i="12"/>
  <c r="C81" i="12" s="1"/>
  <c r="D146" i="12"/>
  <c r="A147" i="12"/>
  <c r="B146" i="12"/>
  <c r="D152" i="19" l="1"/>
  <c r="B152" i="19"/>
  <c r="A153" i="19"/>
  <c r="H82" i="19"/>
  <c r="J82" i="19" s="1"/>
  <c r="E82" i="19"/>
  <c r="I79" i="16"/>
  <c r="C80" i="16" s="1"/>
  <c r="F79" i="16"/>
  <c r="G79" i="16" s="1"/>
  <c r="J79" i="16"/>
  <c r="A148" i="16"/>
  <c r="D147" i="16"/>
  <c r="B147" i="16"/>
  <c r="I79" i="15"/>
  <c r="C80" i="15" s="1"/>
  <c r="F79" i="15"/>
  <c r="G79" i="15" s="1"/>
  <c r="J79" i="15"/>
  <c r="A148" i="15"/>
  <c r="D147" i="15"/>
  <c r="B147" i="15"/>
  <c r="B147" i="14"/>
  <c r="A148" i="14"/>
  <c r="D147" i="14"/>
  <c r="I81" i="14"/>
  <c r="C82" i="14" s="1"/>
  <c r="F81" i="14"/>
  <c r="G81" i="14" s="1"/>
  <c r="B147" i="12"/>
  <c r="A148" i="12"/>
  <c r="D147" i="12"/>
  <c r="H81" i="12"/>
  <c r="J81" i="12" s="1"/>
  <c r="E81" i="12"/>
  <c r="B153" i="19" l="1"/>
  <c r="A154" i="19"/>
  <c r="D153" i="19"/>
  <c r="F82" i="19"/>
  <c r="G82" i="19" s="1"/>
  <c r="I82" i="19"/>
  <c r="C83" i="19" s="1"/>
  <c r="A149" i="16"/>
  <c r="D148" i="16"/>
  <c r="B148" i="16"/>
  <c r="H80" i="16"/>
  <c r="E80" i="16"/>
  <c r="A149" i="15"/>
  <c r="D148" i="15"/>
  <c r="B148" i="15"/>
  <c r="H80" i="15"/>
  <c r="E80" i="15"/>
  <c r="D148" i="14"/>
  <c r="B148" i="14"/>
  <c r="A149" i="14"/>
  <c r="H82" i="14"/>
  <c r="J82" i="14" s="1"/>
  <c r="E82" i="14"/>
  <c r="I81" i="12"/>
  <c r="C82" i="12" s="1"/>
  <c r="F81" i="12"/>
  <c r="G81" i="12" s="1"/>
  <c r="D148" i="12"/>
  <c r="A149" i="12"/>
  <c r="B148" i="12"/>
  <c r="D154" i="19" l="1"/>
  <c r="B154" i="19"/>
  <c r="A155" i="19"/>
  <c r="E83" i="19"/>
  <c r="H83" i="19"/>
  <c r="J83" i="19" s="1"/>
  <c r="I80" i="16"/>
  <c r="C81" i="16" s="1"/>
  <c r="F80" i="16"/>
  <c r="G80" i="16" s="1"/>
  <c r="J80" i="16"/>
  <c r="A150" i="16"/>
  <c r="D149" i="16"/>
  <c r="B149" i="16"/>
  <c r="I80" i="15"/>
  <c r="C81" i="15" s="1"/>
  <c r="F80" i="15"/>
  <c r="G80" i="15" s="1"/>
  <c r="J80" i="15"/>
  <c r="A150" i="15"/>
  <c r="D149" i="15"/>
  <c r="B149" i="15"/>
  <c r="F82" i="14"/>
  <c r="G82" i="14" s="1"/>
  <c r="I82" i="14"/>
  <c r="C83" i="14" s="1"/>
  <c r="B149" i="14"/>
  <c r="A150" i="14"/>
  <c r="D149" i="14"/>
  <c r="H82" i="12"/>
  <c r="J82" i="12" s="1"/>
  <c r="E82" i="12"/>
  <c r="B149" i="12"/>
  <c r="D149" i="12"/>
  <c r="A150" i="12"/>
  <c r="B155" i="19" l="1"/>
  <c r="D155" i="19"/>
  <c r="A156" i="19"/>
  <c r="I83" i="19"/>
  <c r="C84" i="19" s="1"/>
  <c r="F83" i="19"/>
  <c r="G83" i="19" s="1"/>
  <c r="A151" i="16"/>
  <c r="D150" i="16"/>
  <c r="B150" i="16"/>
  <c r="H81" i="16"/>
  <c r="E81" i="16"/>
  <c r="A151" i="15"/>
  <c r="D150" i="15"/>
  <c r="B150" i="15"/>
  <c r="H81" i="15"/>
  <c r="E81" i="15"/>
  <c r="D150" i="14"/>
  <c r="B150" i="14"/>
  <c r="A151" i="14"/>
  <c r="H83" i="14"/>
  <c r="J83" i="14" s="1"/>
  <c r="E83" i="14"/>
  <c r="I82" i="12"/>
  <c r="C83" i="12" s="1"/>
  <c r="F82" i="12"/>
  <c r="G82" i="12" s="1"/>
  <c r="D150" i="12"/>
  <c r="B150" i="12"/>
  <c r="A151" i="12"/>
  <c r="D156" i="19" l="1"/>
  <c r="B156" i="19"/>
  <c r="A157" i="19"/>
  <c r="H84" i="19"/>
  <c r="J84" i="19" s="1"/>
  <c r="E84" i="19"/>
  <c r="I81" i="16"/>
  <c r="C82" i="16" s="1"/>
  <c r="F81" i="16"/>
  <c r="G81" i="16" s="1"/>
  <c r="J81" i="16"/>
  <c r="A152" i="16"/>
  <c r="D151" i="16"/>
  <c r="B151" i="16"/>
  <c r="I81" i="15"/>
  <c r="C82" i="15" s="1"/>
  <c r="F81" i="15"/>
  <c r="G81" i="15" s="1"/>
  <c r="J81" i="15"/>
  <c r="A152" i="15"/>
  <c r="D151" i="15"/>
  <c r="B151" i="15"/>
  <c r="I83" i="14"/>
  <c r="C84" i="14" s="1"/>
  <c r="F83" i="14"/>
  <c r="G83" i="14" s="1"/>
  <c r="B151" i="14"/>
  <c r="A152" i="14"/>
  <c r="D151" i="14"/>
  <c r="B151" i="12"/>
  <c r="D151" i="12"/>
  <c r="A152" i="12"/>
  <c r="H83" i="12"/>
  <c r="J83" i="12" s="1"/>
  <c r="E83" i="12"/>
  <c r="B157" i="19" l="1"/>
  <c r="D157" i="19"/>
  <c r="A158" i="19"/>
  <c r="F84" i="19"/>
  <c r="G84" i="19" s="1"/>
  <c r="I84" i="19"/>
  <c r="C85" i="19" s="1"/>
  <c r="A153" i="16"/>
  <c r="D152" i="16"/>
  <c r="B152" i="16"/>
  <c r="H82" i="16"/>
  <c r="E82" i="16"/>
  <c r="A153" i="15"/>
  <c r="D152" i="15"/>
  <c r="B152" i="15"/>
  <c r="H82" i="15"/>
  <c r="E82" i="15"/>
  <c r="E84" i="14"/>
  <c r="H84" i="14"/>
  <c r="J84" i="14" s="1"/>
  <c r="D152" i="14"/>
  <c r="B152" i="14"/>
  <c r="A153" i="14"/>
  <c r="F83" i="12"/>
  <c r="G83" i="12" s="1"/>
  <c r="I83" i="12"/>
  <c r="C84" i="12" s="1"/>
  <c r="D152" i="12"/>
  <c r="A153" i="12"/>
  <c r="B152" i="12"/>
  <c r="D158" i="19" l="1"/>
  <c r="B158" i="19"/>
  <c r="A159" i="19"/>
  <c r="H85" i="19"/>
  <c r="J85" i="19" s="1"/>
  <c r="E85" i="19"/>
  <c r="I82" i="16"/>
  <c r="C83" i="16" s="1"/>
  <c r="F82" i="16"/>
  <c r="G82" i="16" s="1"/>
  <c r="J82" i="16"/>
  <c r="A154" i="16"/>
  <c r="D153" i="16"/>
  <c r="B153" i="16"/>
  <c r="I82" i="15"/>
  <c r="C83" i="15" s="1"/>
  <c r="F82" i="15"/>
  <c r="G82" i="15" s="1"/>
  <c r="J82" i="15"/>
  <c r="A154" i="15"/>
  <c r="D153" i="15"/>
  <c r="B153" i="15"/>
  <c r="F84" i="14"/>
  <c r="G84" i="14" s="1"/>
  <c r="I84" i="14"/>
  <c r="C85" i="14" s="1"/>
  <c r="B153" i="14"/>
  <c r="A154" i="14"/>
  <c r="D153" i="14"/>
  <c r="B153" i="12"/>
  <c r="D153" i="12"/>
  <c r="A154" i="12"/>
  <c r="E84" i="12"/>
  <c r="H84" i="12"/>
  <c r="J84" i="12" s="1"/>
  <c r="B159" i="19" l="1"/>
  <c r="D159" i="19"/>
  <c r="A160" i="19"/>
  <c r="I85" i="19"/>
  <c r="C86" i="19" s="1"/>
  <c r="F85" i="19"/>
  <c r="G85" i="19" s="1"/>
  <c r="A155" i="16"/>
  <c r="D154" i="16"/>
  <c r="B154" i="16"/>
  <c r="H83" i="16"/>
  <c r="E83" i="16"/>
  <c r="A155" i="15"/>
  <c r="D154" i="15"/>
  <c r="B154" i="15"/>
  <c r="H83" i="15"/>
  <c r="E83" i="15"/>
  <c r="H85" i="14"/>
  <c r="J85" i="14" s="1"/>
  <c r="E85" i="14"/>
  <c r="D154" i="14"/>
  <c r="B154" i="14"/>
  <c r="A155" i="14"/>
  <c r="D154" i="12"/>
  <c r="A155" i="12"/>
  <c r="B154" i="12"/>
  <c r="F84" i="12"/>
  <c r="G84" i="12" s="1"/>
  <c r="I84" i="12"/>
  <c r="C85" i="12" s="1"/>
  <c r="D160" i="19" l="1"/>
  <c r="B160" i="19"/>
  <c r="A161" i="19"/>
  <c r="H86" i="19"/>
  <c r="J86" i="19" s="1"/>
  <c r="E86" i="19"/>
  <c r="I83" i="16"/>
  <c r="C84" i="16" s="1"/>
  <c r="F83" i="16"/>
  <c r="G83" i="16" s="1"/>
  <c r="J83" i="16"/>
  <c r="A156" i="16"/>
  <c r="D155" i="16"/>
  <c r="B155" i="16"/>
  <c r="I83" i="15"/>
  <c r="C84" i="15" s="1"/>
  <c r="F83" i="15"/>
  <c r="G83" i="15" s="1"/>
  <c r="J83" i="15"/>
  <c r="A156" i="15"/>
  <c r="D155" i="15"/>
  <c r="B155" i="15"/>
  <c r="B155" i="14"/>
  <c r="A156" i="14"/>
  <c r="D155" i="14"/>
  <c r="F85" i="14"/>
  <c r="G85" i="14" s="1"/>
  <c r="I85" i="14"/>
  <c r="C86" i="14" s="1"/>
  <c r="B155" i="12"/>
  <c r="A156" i="12"/>
  <c r="D155" i="12"/>
  <c r="E85" i="12"/>
  <c r="H85" i="12"/>
  <c r="J85" i="12" s="1"/>
  <c r="I86" i="19" l="1"/>
  <c r="C87" i="19" s="1"/>
  <c r="F86" i="19"/>
  <c r="G86" i="19" s="1"/>
  <c r="B161" i="19"/>
  <c r="D161" i="19"/>
  <c r="A162" i="19"/>
  <c r="A157" i="16"/>
  <c r="D156" i="16"/>
  <c r="B156" i="16"/>
  <c r="H84" i="16"/>
  <c r="E84" i="16"/>
  <c r="A157" i="15"/>
  <c r="D156" i="15"/>
  <c r="B156" i="15"/>
  <c r="H84" i="15"/>
  <c r="E84" i="15"/>
  <c r="H86" i="14"/>
  <c r="J86" i="14" s="1"/>
  <c r="E86" i="14"/>
  <c r="D156" i="14"/>
  <c r="B156" i="14"/>
  <c r="A157" i="14"/>
  <c r="I85" i="12"/>
  <c r="C86" i="12" s="1"/>
  <c r="F85" i="12"/>
  <c r="G85" i="12" s="1"/>
  <c r="D156" i="12"/>
  <c r="A157" i="12"/>
  <c r="B156" i="12"/>
  <c r="D162" i="19" l="1"/>
  <c r="B162" i="19"/>
  <c r="A163" i="19"/>
  <c r="H87" i="19"/>
  <c r="J87" i="19" s="1"/>
  <c r="E87" i="19"/>
  <c r="I84" i="16"/>
  <c r="C85" i="16" s="1"/>
  <c r="F84" i="16"/>
  <c r="G84" i="16" s="1"/>
  <c r="J84" i="16"/>
  <c r="A158" i="16"/>
  <c r="D157" i="16"/>
  <c r="B157" i="16"/>
  <c r="I84" i="15"/>
  <c r="C85" i="15" s="1"/>
  <c r="F84" i="15"/>
  <c r="G84" i="15" s="1"/>
  <c r="J84" i="15"/>
  <c r="A158" i="15"/>
  <c r="D157" i="15"/>
  <c r="B157" i="15"/>
  <c r="F86" i="14"/>
  <c r="G86" i="14" s="1"/>
  <c r="I86" i="14"/>
  <c r="C87" i="14" s="1"/>
  <c r="B157" i="14"/>
  <c r="A158" i="14"/>
  <c r="D157" i="14"/>
  <c r="H86" i="12"/>
  <c r="J86" i="12" s="1"/>
  <c r="E86" i="12"/>
  <c r="B157" i="12"/>
  <c r="D157" i="12"/>
  <c r="A158" i="12"/>
  <c r="F87" i="19" l="1"/>
  <c r="G87" i="19" s="1"/>
  <c r="I87" i="19"/>
  <c r="C88" i="19" s="1"/>
  <c r="B163" i="19"/>
  <c r="A164" i="19"/>
  <c r="D163" i="19"/>
  <c r="A159" i="16"/>
  <c r="D158" i="16"/>
  <c r="B158" i="16"/>
  <c r="H85" i="16"/>
  <c r="E85" i="16"/>
  <c r="A159" i="15"/>
  <c r="D158" i="15"/>
  <c r="B158" i="15"/>
  <c r="H85" i="15"/>
  <c r="E85" i="15"/>
  <c r="D158" i="14"/>
  <c r="A159" i="14"/>
  <c r="B158" i="14"/>
  <c r="H87" i="14"/>
  <c r="J87" i="14" s="1"/>
  <c r="E87" i="14"/>
  <c r="I86" i="12"/>
  <c r="C87" i="12" s="1"/>
  <c r="F86" i="12"/>
  <c r="G86" i="12" s="1"/>
  <c r="D158" i="12"/>
  <c r="B158" i="12"/>
  <c r="A159" i="12"/>
  <c r="D164" i="19" l="1"/>
  <c r="A165" i="19"/>
  <c r="B164" i="19"/>
  <c r="H88" i="19"/>
  <c r="J88" i="19" s="1"/>
  <c r="E88" i="19"/>
  <c r="I85" i="16"/>
  <c r="C86" i="16" s="1"/>
  <c r="F85" i="16"/>
  <c r="G85" i="16" s="1"/>
  <c r="J85" i="16"/>
  <c r="A160" i="16"/>
  <c r="D159" i="16"/>
  <c r="B159" i="16"/>
  <c r="I85" i="15"/>
  <c r="C86" i="15" s="1"/>
  <c r="F85" i="15"/>
  <c r="G85" i="15" s="1"/>
  <c r="J85" i="15"/>
  <c r="A160" i="15"/>
  <c r="D159" i="15"/>
  <c r="B159" i="15"/>
  <c r="D159" i="14"/>
  <c r="A160" i="14"/>
  <c r="B159" i="14"/>
  <c r="F87" i="14"/>
  <c r="G87" i="14" s="1"/>
  <c r="I87" i="14"/>
  <c r="C88" i="14" s="1"/>
  <c r="H87" i="12"/>
  <c r="J87" i="12" s="1"/>
  <c r="E87" i="12"/>
  <c r="B159" i="12"/>
  <c r="D159" i="12"/>
  <c r="A160" i="12"/>
  <c r="I88" i="19" l="1"/>
  <c r="C89" i="19" s="1"/>
  <c r="F88" i="19"/>
  <c r="G88" i="19" s="1"/>
  <c r="B165" i="19"/>
  <c r="D165" i="19"/>
  <c r="A166" i="19"/>
  <c r="A161" i="16"/>
  <c r="D160" i="16"/>
  <c r="B160" i="16"/>
  <c r="H86" i="16"/>
  <c r="E86" i="16"/>
  <c r="A161" i="15"/>
  <c r="D160" i="15"/>
  <c r="B160" i="15"/>
  <c r="H86" i="15"/>
  <c r="E86" i="15"/>
  <c r="H88" i="14"/>
  <c r="J88" i="14" s="1"/>
  <c r="E88" i="14"/>
  <c r="B160" i="14"/>
  <c r="A161" i="14"/>
  <c r="D160" i="14"/>
  <c r="D160" i="12"/>
  <c r="A161" i="12"/>
  <c r="B160" i="12"/>
  <c r="I87" i="12"/>
  <c r="C88" i="12" s="1"/>
  <c r="F87" i="12"/>
  <c r="G87" i="12" s="1"/>
  <c r="D166" i="19" l="1"/>
  <c r="B166" i="19"/>
  <c r="A167" i="19"/>
  <c r="H89" i="19"/>
  <c r="J89" i="19" s="1"/>
  <c r="E89" i="19"/>
  <c r="I86" i="16"/>
  <c r="C87" i="16" s="1"/>
  <c r="F86" i="16"/>
  <c r="G86" i="16" s="1"/>
  <c r="J86" i="16"/>
  <c r="A162" i="16"/>
  <c r="D161" i="16"/>
  <c r="B161" i="16"/>
  <c r="I86" i="15"/>
  <c r="C87" i="15" s="1"/>
  <c r="F86" i="15"/>
  <c r="G86" i="15" s="1"/>
  <c r="J86" i="15"/>
  <c r="A162" i="15"/>
  <c r="D161" i="15"/>
  <c r="B161" i="15"/>
  <c r="D161" i="14"/>
  <c r="A162" i="14"/>
  <c r="B161" i="14"/>
  <c r="F88" i="14"/>
  <c r="G88" i="14" s="1"/>
  <c r="I88" i="14"/>
  <c r="C89" i="14" s="1"/>
  <c r="H88" i="12"/>
  <c r="J88" i="12" s="1"/>
  <c r="E88" i="12"/>
  <c r="B161" i="12"/>
  <c r="D161" i="12"/>
  <c r="A162" i="12"/>
  <c r="I89" i="19" l="1"/>
  <c r="C90" i="19" s="1"/>
  <c r="F89" i="19"/>
  <c r="G89" i="19" s="1"/>
  <c r="B167" i="19"/>
  <c r="D167" i="19"/>
  <c r="A168" i="19"/>
  <c r="A163" i="16"/>
  <c r="D162" i="16"/>
  <c r="B162" i="16"/>
  <c r="H87" i="16"/>
  <c r="E87" i="16"/>
  <c r="A163" i="15"/>
  <c r="D162" i="15"/>
  <c r="B162" i="15"/>
  <c r="H87" i="15"/>
  <c r="E87" i="15"/>
  <c r="H89" i="14"/>
  <c r="J89" i="14" s="1"/>
  <c r="E89" i="14"/>
  <c r="B162" i="14"/>
  <c r="D162" i="14"/>
  <c r="A163" i="14"/>
  <c r="I88" i="12"/>
  <c r="C89" i="12" s="1"/>
  <c r="F88" i="12"/>
  <c r="G88" i="12" s="1"/>
  <c r="D162" i="12"/>
  <c r="A163" i="12"/>
  <c r="B162" i="12"/>
  <c r="D168" i="19" l="1"/>
  <c r="A169" i="19"/>
  <c r="B168" i="19"/>
  <c r="H90" i="19"/>
  <c r="J90" i="19" s="1"/>
  <c r="E90" i="19"/>
  <c r="I87" i="16"/>
  <c r="C88" i="16" s="1"/>
  <c r="F87" i="16"/>
  <c r="G87" i="16" s="1"/>
  <c r="J87" i="16"/>
  <c r="A164" i="16"/>
  <c r="D163" i="16"/>
  <c r="B163" i="16"/>
  <c r="I87" i="15"/>
  <c r="C88" i="15" s="1"/>
  <c r="F87" i="15"/>
  <c r="G87" i="15" s="1"/>
  <c r="J87" i="15"/>
  <c r="A164" i="15"/>
  <c r="D163" i="15"/>
  <c r="B163" i="15"/>
  <c r="I89" i="14"/>
  <c r="C90" i="14" s="1"/>
  <c r="F89" i="14"/>
  <c r="G89" i="14" s="1"/>
  <c r="D163" i="14"/>
  <c r="B163" i="14"/>
  <c r="A164" i="14"/>
  <c r="B163" i="12"/>
  <c r="A164" i="12"/>
  <c r="D163" i="12"/>
  <c r="H89" i="12"/>
  <c r="J89" i="12" s="1"/>
  <c r="E89" i="12"/>
  <c r="F90" i="19" l="1"/>
  <c r="G90" i="19" s="1"/>
  <c r="I90" i="19"/>
  <c r="C91" i="19" s="1"/>
  <c r="D169" i="19"/>
  <c r="B169" i="19"/>
  <c r="A170" i="19"/>
  <c r="A165" i="16"/>
  <c r="D164" i="16"/>
  <c r="B164" i="16"/>
  <c r="H88" i="16"/>
  <c r="E88" i="16"/>
  <c r="A165" i="15"/>
  <c r="D164" i="15"/>
  <c r="B164" i="15"/>
  <c r="H88" i="15"/>
  <c r="E88" i="15"/>
  <c r="E90" i="14"/>
  <c r="H90" i="14"/>
  <c r="J90" i="14" s="1"/>
  <c r="B164" i="14"/>
  <c r="D164" i="14"/>
  <c r="A165" i="14"/>
  <c r="I89" i="12"/>
  <c r="C90" i="12" s="1"/>
  <c r="F89" i="12"/>
  <c r="G89" i="12" s="1"/>
  <c r="D164" i="12"/>
  <c r="A165" i="12"/>
  <c r="B164" i="12"/>
  <c r="B170" i="19" l="1"/>
  <c r="D170" i="19"/>
  <c r="A171" i="19"/>
  <c r="H91" i="19"/>
  <c r="J91" i="19" s="1"/>
  <c r="E91" i="19"/>
  <c r="I88" i="16"/>
  <c r="C89" i="16" s="1"/>
  <c r="F88" i="16"/>
  <c r="G88" i="16" s="1"/>
  <c r="J88" i="16"/>
  <c r="A166" i="16"/>
  <c r="D165" i="16"/>
  <c r="B165" i="16"/>
  <c r="I88" i="15"/>
  <c r="C89" i="15" s="1"/>
  <c r="F88" i="15"/>
  <c r="G88" i="15" s="1"/>
  <c r="J88" i="15"/>
  <c r="A166" i="15"/>
  <c r="D165" i="15"/>
  <c r="B165" i="15"/>
  <c r="I90" i="14"/>
  <c r="C91" i="14" s="1"/>
  <c r="F90" i="14"/>
  <c r="G90" i="14" s="1"/>
  <c r="D165" i="14"/>
  <c r="A166" i="14"/>
  <c r="B165" i="14"/>
  <c r="H90" i="12"/>
  <c r="J90" i="12" s="1"/>
  <c r="E90" i="12"/>
  <c r="B165" i="12"/>
  <c r="D165" i="12"/>
  <c r="A166" i="12"/>
  <c r="F91" i="19" l="1"/>
  <c r="G91" i="19" s="1"/>
  <c r="I91" i="19"/>
  <c r="C92" i="19" s="1"/>
  <c r="B171" i="19"/>
  <c r="A172" i="19"/>
  <c r="D171" i="19"/>
  <c r="A167" i="16"/>
  <c r="D166" i="16"/>
  <c r="B166" i="16"/>
  <c r="H89" i="16"/>
  <c r="E89" i="16"/>
  <c r="A167" i="15"/>
  <c r="D166" i="15"/>
  <c r="B166" i="15"/>
  <c r="H89" i="15"/>
  <c r="E89" i="15"/>
  <c r="B166" i="14"/>
  <c r="D166" i="14"/>
  <c r="A167" i="14"/>
  <c r="H91" i="14"/>
  <c r="J91" i="14" s="1"/>
  <c r="E91" i="14"/>
  <c r="D166" i="12"/>
  <c r="B166" i="12"/>
  <c r="A167" i="12"/>
  <c r="I90" i="12"/>
  <c r="C91" i="12" s="1"/>
  <c r="F90" i="12"/>
  <c r="G90" i="12" s="1"/>
  <c r="D172" i="19" l="1"/>
  <c r="A173" i="19"/>
  <c r="B172" i="19"/>
  <c r="H92" i="19"/>
  <c r="J92" i="19" s="1"/>
  <c r="E92" i="19"/>
  <c r="I89" i="16"/>
  <c r="C90" i="16" s="1"/>
  <c r="F89" i="16"/>
  <c r="G89" i="16" s="1"/>
  <c r="J89" i="16"/>
  <c r="A168" i="16"/>
  <c r="D167" i="16"/>
  <c r="B167" i="16"/>
  <c r="I89" i="15"/>
  <c r="C90" i="15" s="1"/>
  <c r="F89" i="15"/>
  <c r="G89" i="15" s="1"/>
  <c r="J89" i="15"/>
  <c r="A168" i="15"/>
  <c r="D167" i="15"/>
  <c r="B167" i="15"/>
  <c r="D167" i="14"/>
  <c r="A168" i="14"/>
  <c r="B167" i="14"/>
  <c r="F91" i="14"/>
  <c r="G91" i="14" s="1"/>
  <c r="I91" i="14"/>
  <c r="C92" i="14" s="1"/>
  <c r="H91" i="12"/>
  <c r="J91" i="12" s="1"/>
  <c r="E91" i="12"/>
  <c r="B167" i="12"/>
  <c r="D167" i="12"/>
  <c r="A168" i="12"/>
  <c r="I92" i="19" l="1"/>
  <c r="C93" i="19" s="1"/>
  <c r="F92" i="19"/>
  <c r="G92" i="19" s="1"/>
  <c r="D173" i="19"/>
  <c r="B173" i="19"/>
  <c r="A174" i="19"/>
  <c r="A169" i="16"/>
  <c r="D168" i="16"/>
  <c r="B168" i="16"/>
  <c r="H90" i="16"/>
  <c r="E90" i="16"/>
  <c r="A169" i="15"/>
  <c r="D168" i="15"/>
  <c r="B168" i="15"/>
  <c r="H90" i="15"/>
  <c r="E90" i="15"/>
  <c r="B168" i="14"/>
  <c r="A169" i="14"/>
  <c r="D168" i="14"/>
  <c r="H92" i="14"/>
  <c r="J92" i="14" s="1"/>
  <c r="E92" i="14"/>
  <c r="D168" i="12"/>
  <c r="A169" i="12"/>
  <c r="B168" i="12"/>
  <c r="F91" i="12"/>
  <c r="G91" i="12" s="1"/>
  <c r="I91" i="12"/>
  <c r="C92" i="12" s="1"/>
  <c r="B174" i="19" l="1"/>
  <c r="D174" i="19"/>
  <c r="A175" i="19"/>
  <c r="H93" i="19"/>
  <c r="J93" i="19" s="1"/>
  <c r="E93" i="19"/>
  <c r="I90" i="16"/>
  <c r="C91" i="16" s="1"/>
  <c r="F90" i="16"/>
  <c r="G90" i="16" s="1"/>
  <c r="J90" i="16"/>
  <c r="A170" i="16"/>
  <c r="D169" i="16"/>
  <c r="B169" i="16"/>
  <c r="I90" i="15"/>
  <c r="C91" i="15" s="1"/>
  <c r="F90" i="15"/>
  <c r="G90" i="15" s="1"/>
  <c r="J90" i="15"/>
  <c r="A170" i="15"/>
  <c r="D169" i="15"/>
  <c r="B169" i="15"/>
  <c r="F92" i="14"/>
  <c r="G92" i="14" s="1"/>
  <c r="I92" i="14"/>
  <c r="C93" i="14" s="1"/>
  <c r="D169" i="14"/>
  <c r="A170" i="14"/>
  <c r="B169" i="14"/>
  <c r="B169" i="12"/>
  <c r="D169" i="12"/>
  <c r="A170" i="12"/>
  <c r="H92" i="12"/>
  <c r="J92" i="12" s="1"/>
  <c r="E92" i="12"/>
  <c r="B175" i="19" l="1"/>
  <c r="D175" i="19"/>
  <c r="A176" i="19"/>
  <c r="I93" i="19"/>
  <c r="C94" i="19" s="1"/>
  <c r="F93" i="19"/>
  <c r="G93" i="19" s="1"/>
  <c r="A171" i="16"/>
  <c r="D170" i="16"/>
  <c r="B170" i="16"/>
  <c r="H91" i="16"/>
  <c r="E91" i="16"/>
  <c r="A171" i="15"/>
  <c r="D170" i="15"/>
  <c r="B170" i="15"/>
  <c r="H91" i="15"/>
  <c r="E91" i="15"/>
  <c r="H93" i="14"/>
  <c r="J93" i="14" s="1"/>
  <c r="E93" i="14"/>
  <c r="B170" i="14"/>
  <c r="D170" i="14"/>
  <c r="A171" i="14"/>
  <c r="D170" i="12"/>
  <c r="A171" i="12"/>
  <c r="B170" i="12"/>
  <c r="F92" i="12"/>
  <c r="G92" i="12" s="1"/>
  <c r="I92" i="12"/>
  <c r="C93" i="12" s="1"/>
  <c r="H94" i="19" l="1"/>
  <c r="J94" i="19" s="1"/>
  <c r="E94" i="19"/>
  <c r="D176" i="19"/>
  <c r="A177" i="19"/>
  <c r="B176" i="19"/>
  <c r="I91" i="16"/>
  <c r="C92" i="16" s="1"/>
  <c r="F91" i="16"/>
  <c r="G91" i="16" s="1"/>
  <c r="J91" i="16"/>
  <c r="A172" i="16"/>
  <c r="D171" i="16"/>
  <c r="B171" i="16"/>
  <c r="I91" i="15"/>
  <c r="C92" i="15" s="1"/>
  <c r="F91" i="15"/>
  <c r="G91" i="15" s="1"/>
  <c r="J91" i="15"/>
  <c r="A172" i="15"/>
  <c r="D171" i="15"/>
  <c r="B171" i="15"/>
  <c r="D171" i="14"/>
  <c r="B171" i="14"/>
  <c r="A172" i="14"/>
  <c r="F93" i="14"/>
  <c r="G93" i="14" s="1"/>
  <c r="I93" i="14"/>
  <c r="C94" i="14" s="1"/>
  <c r="B171" i="12"/>
  <c r="A172" i="12"/>
  <c r="D171" i="12"/>
  <c r="H93" i="12"/>
  <c r="J93" i="12" s="1"/>
  <c r="E93" i="12"/>
  <c r="D177" i="19" l="1"/>
  <c r="B177" i="19"/>
  <c r="A178" i="19"/>
  <c r="F94" i="19"/>
  <c r="G94" i="19" s="1"/>
  <c r="I94" i="19"/>
  <c r="C95" i="19" s="1"/>
  <c r="A173" i="16"/>
  <c r="D172" i="16"/>
  <c r="B172" i="16"/>
  <c r="H92" i="16"/>
  <c r="E92" i="16"/>
  <c r="A173" i="15"/>
  <c r="D172" i="15"/>
  <c r="B172" i="15"/>
  <c r="H92" i="15"/>
  <c r="E92" i="15"/>
  <c r="A173" i="14"/>
  <c r="D172" i="14"/>
  <c r="B172" i="14"/>
  <c r="E94" i="14"/>
  <c r="H94" i="14"/>
  <c r="J94" i="14" s="1"/>
  <c r="I93" i="12"/>
  <c r="C94" i="12" s="1"/>
  <c r="F93" i="12"/>
  <c r="G93" i="12" s="1"/>
  <c r="D172" i="12"/>
  <c r="A173" i="12"/>
  <c r="B172" i="12"/>
  <c r="H95" i="19" l="1"/>
  <c r="J95" i="19" s="1"/>
  <c r="E95" i="19"/>
  <c r="B178" i="19"/>
  <c r="D178" i="19"/>
  <c r="A179" i="19"/>
  <c r="I92" i="16"/>
  <c r="C93" i="16" s="1"/>
  <c r="F92" i="16"/>
  <c r="G92" i="16" s="1"/>
  <c r="J92" i="16"/>
  <c r="A174" i="16"/>
  <c r="D173" i="16"/>
  <c r="B173" i="16"/>
  <c r="I92" i="15"/>
  <c r="C93" i="15" s="1"/>
  <c r="F92" i="15"/>
  <c r="G92" i="15" s="1"/>
  <c r="J92" i="15"/>
  <c r="A174" i="15"/>
  <c r="D173" i="15"/>
  <c r="B173" i="15"/>
  <c r="B173" i="14"/>
  <c r="A174" i="14"/>
  <c r="D173" i="14"/>
  <c r="F94" i="14"/>
  <c r="G94" i="14" s="1"/>
  <c r="I94" i="14"/>
  <c r="C95" i="14" s="1"/>
  <c r="H94" i="12"/>
  <c r="J94" i="12" s="1"/>
  <c r="E94" i="12"/>
  <c r="B173" i="12"/>
  <c r="D173" i="12"/>
  <c r="A174" i="12"/>
  <c r="B179" i="19" l="1"/>
  <c r="A180" i="19"/>
  <c r="D179" i="19"/>
  <c r="F95" i="19"/>
  <c r="G95" i="19" s="1"/>
  <c r="I95" i="19"/>
  <c r="C96" i="19" s="1"/>
  <c r="A175" i="16"/>
  <c r="D174" i="16"/>
  <c r="B174" i="16"/>
  <c r="H93" i="16"/>
  <c r="E93" i="16"/>
  <c r="A175" i="15"/>
  <c r="D174" i="15"/>
  <c r="B174" i="15"/>
  <c r="H93" i="15"/>
  <c r="E93" i="15"/>
  <c r="A175" i="14"/>
  <c r="D174" i="14"/>
  <c r="B174" i="14"/>
  <c r="H95" i="14"/>
  <c r="J95" i="14" s="1"/>
  <c r="E95" i="14"/>
  <c r="I94" i="12"/>
  <c r="C95" i="12" s="1"/>
  <c r="F94" i="12"/>
  <c r="G94" i="12" s="1"/>
  <c r="D174" i="12"/>
  <c r="B174" i="12"/>
  <c r="A175" i="12"/>
  <c r="D180" i="19" l="1"/>
  <c r="A181" i="19"/>
  <c r="B180" i="19"/>
  <c r="H96" i="19"/>
  <c r="J96" i="19" s="1"/>
  <c r="E96" i="19"/>
  <c r="I93" i="16"/>
  <c r="C94" i="16" s="1"/>
  <c r="F93" i="16"/>
  <c r="G93" i="16" s="1"/>
  <c r="J93" i="16"/>
  <c r="A176" i="16"/>
  <c r="D175" i="16"/>
  <c r="B175" i="16"/>
  <c r="I93" i="15"/>
  <c r="C94" i="15" s="1"/>
  <c r="F93" i="15"/>
  <c r="G93" i="15" s="1"/>
  <c r="J93" i="15"/>
  <c r="A176" i="15"/>
  <c r="D175" i="15"/>
  <c r="B175" i="15"/>
  <c r="F95" i="14"/>
  <c r="G95" i="14" s="1"/>
  <c r="I95" i="14"/>
  <c r="C96" i="14" s="1"/>
  <c r="B175" i="14"/>
  <c r="A176" i="14"/>
  <c r="D175" i="14"/>
  <c r="H95" i="12"/>
  <c r="J95" i="12" s="1"/>
  <c r="E95" i="12"/>
  <c r="B175" i="12"/>
  <c r="D175" i="12"/>
  <c r="A176" i="12"/>
  <c r="I96" i="19" l="1"/>
  <c r="C97" i="19" s="1"/>
  <c r="F96" i="19"/>
  <c r="G96" i="19" s="1"/>
  <c r="D181" i="19"/>
  <c r="B181" i="19"/>
  <c r="A182" i="19"/>
  <c r="A177" i="16"/>
  <c r="D176" i="16"/>
  <c r="B176" i="16"/>
  <c r="H94" i="16"/>
  <c r="E94" i="16"/>
  <c r="A177" i="15"/>
  <c r="D176" i="15"/>
  <c r="B176" i="15"/>
  <c r="H94" i="15"/>
  <c r="E94" i="15"/>
  <c r="A177" i="14"/>
  <c r="D176" i="14"/>
  <c r="B176" i="14"/>
  <c r="H96" i="14"/>
  <c r="J96" i="14" s="1"/>
  <c r="E96" i="14"/>
  <c r="D176" i="12"/>
  <c r="A177" i="12"/>
  <c r="B176" i="12"/>
  <c r="I95" i="12"/>
  <c r="C96" i="12" s="1"/>
  <c r="F95" i="12"/>
  <c r="G95" i="12" s="1"/>
  <c r="B182" i="19" l="1"/>
  <c r="D182" i="19"/>
  <c r="A183" i="19"/>
  <c r="H97" i="19"/>
  <c r="J97" i="19" s="1"/>
  <c r="E97" i="19"/>
  <c r="I94" i="16"/>
  <c r="C95" i="16" s="1"/>
  <c r="F94" i="16"/>
  <c r="G94" i="16" s="1"/>
  <c r="J94" i="16"/>
  <c r="A178" i="16"/>
  <c r="D177" i="16"/>
  <c r="B177" i="16"/>
  <c r="I94" i="15"/>
  <c r="C95" i="15" s="1"/>
  <c r="F94" i="15"/>
  <c r="G94" i="15" s="1"/>
  <c r="J94" i="15"/>
  <c r="A178" i="15"/>
  <c r="D177" i="15"/>
  <c r="B177" i="15"/>
  <c r="B177" i="14"/>
  <c r="A178" i="14"/>
  <c r="D177" i="14"/>
  <c r="F96" i="14"/>
  <c r="G96" i="14" s="1"/>
  <c r="I96" i="14"/>
  <c r="C97" i="14" s="1"/>
  <c r="H96" i="12"/>
  <c r="J96" i="12" s="1"/>
  <c r="E96" i="12"/>
  <c r="B177" i="12"/>
  <c r="D177" i="12"/>
  <c r="A178" i="12"/>
  <c r="B183" i="19" l="1"/>
  <c r="D183" i="19"/>
  <c r="A184" i="19"/>
  <c r="F97" i="19"/>
  <c r="G97" i="19" s="1"/>
  <c r="I97" i="19"/>
  <c r="C98" i="19" s="1"/>
  <c r="A179" i="16"/>
  <c r="D178" i="16"/>
  <c r="B178" i="16"/>
  <c r="H95" i="16"/>
  <c r="E95" i="16"/>
  <c r="A179" i="15"/>
  <c r="D178" i="15"/>
  <c r="B178" i="15"/>
  <c r="H95" i="15"/>
  <c r="E95" i="15"/>
  <c r="H97" i="14"/>
  <c r="J97" i="14" s="1"/>
  <c r="E97" i="14"/>
  <c r="A179" i="14"/>
  <c r="D178" i="14"/>
  <c r="B178" i="14"/>
  <c r="F96" i="12"/>
  <c r="G96" i="12" s="1"/>
  <c r="I96" i="12"/>
  <c r="C97" i="12" s="1"/>
  <c r="D178" i="12"/>
  <c r="A179" i="12"/>
  <c r="B178" i="12"/>
  <c r="H98" i="19" l="1"/>
  <c r="J98" i="19" s="1"/>
  <c r="E98" i="19"/>
  <c r="D184" i="19"/>
  <c r="A185" i="19"/>
  <c r="B184" i="19"/>
  <c r="I95" i="16"/>
  <c r="C96" i="16" s="1"/>
  <c r="F95" i="16"/>
  <c r="G95" i="16" s="1"/>
  <c r="J95" i="16"/>
  <c r="A180" i="16"/>
  <c r="D179" i="16"/>
  <c r="B179" i="16"/>
  <c r="I95" i="15"/>
  <c r="C96" i="15" s="1"/>
  <c r="F95" i="15"/>
  <c r="G95" i="15" s="1"/>
  <c r="J95" i="15"/>
  <c r="A180" i="15"/>
  <c r="D179" i="15"/>
  <c r="B179" i="15"/>
  <c r="I97" i="14"/>
  <c r="C98" i="14" s="1"/>
  <c r="F97" i="14"/>
  <c r="G97" i="14" s="1"/>
  <c r="B179" i="14"/>
  <c r="A180" i="14"/>
  <c r="D179" i="14"/>
  <c r="H97" i="12"/>
  <c r="J97" i="12" s="1"/>
  <c r="E97" i="12"/>
  <c r="B179" i="12"/>
  <c r="A180" i="12"/>
  <c r="D179" i="12"/>
  <c r="D185" i="19" l="1"/>
  <c r="B185" i="19"/>
  <c r="A186" i="19"/>
  <c r="I98" i="19"/>
  <c r="C99" i="19" s="1"/>
  <c r="F98" i="19"/>
  <c r="G98" i="19" s="1"/>
  <c r="A181" i="16"/>
  <c r="D180" i="16"/>
  <c r="B180" i="16"/>
  <c r="H96" i="16"/>
  <c r="E96" i="16"/>
  <c r="A181" i="15"/>
  <c r="D180" i="15"/>
  <c r="B180" i="15"/>
  <c r="H96" i="15"/>
  <c r="E96" i="15"/>
  <c r="H98" i="14"/>
  <c r="J98" i="14" s="1"/>
  <c r="E98" i="14"/>
  <c r="A181" i="14"/>
  <c r="D180" i="14"/>
  <c r="B180" i="14"/>
  <c r="F97" i="12"/>
  <c r="G97" i="12" s="1"/>
  <c r="I97" i="12"/>
  <c r="C98" i="12" s="1"/>
  <c r="D180" i="12"/>
  <c r="A181" i="12"/>
  <c r="B180" i="12"/>
  <c r="B186" i="19" l="1"/>
  <c r="D186" i="19"/>
  <c r="A187" i="19"/>
  <c r="H99" i="19"/>
  <c r="J99" i="19" s="1"/>
  <c r="E99" i="19"/>
  <c r="I96" i="16"/>
  <c r="C97" i="16" s="1"/>
  <c r="F96" i="16"/>
  <c r="G96" i="16" s="1"/>
  <c r="J96" i="16"/>
  <c r="A182" i="16"/>
  <c r="D181" i="16"/>
  <c r="B181" i="16"/>
  <c r="I96" i="15"/>
  <c r="C97" i="15" s="1"/>
  <c r="F96" i="15"/>
  <c r="G96" i="15" s="1"/>
  <c r="J96" i="15"/>
  <c r="A182" i="15"/>
  <c r="D181" i="15"/>
  <c r="B181" i="15"/>
  <c r="F98" i="14"/>
  <c r="G98" i="14" s="1"/>
  <c r="I98" i="14"/>
  <c r="C99" i="14" s="1"/>
  <c r="B181" i="14"/>
  <c r="A182" i="14"/>
  <c r="D181" i="14"/>
  <c r="B181" i="12"/>
  <c r="D181" i="12"/>
  <c r="A182" i="12"/>
  <c r="H98" i="12"/>
  <c r="J98" i="12" s="1"/>
  <c r="E98" i="12"/>
  <c r="F99" i="19" l="1"/>
  <c r="G99" i="19" s="1"/>
  <c r="I99" i="19"/>
  <c r="C100" i="19" s="1"/>
  <c r="A188" i="19"/>
  <c r="B187" i="19"/>
  <c r="D187" i="19"/>
  <c r="A183" i="16"/>
  <c r="D182" i="16"/>
  <c r="B182" i="16"/>
  <c r="H97" i="16"/>
  <c r="E97" i="16"/>
  <c r="A183" i="15"/>
  <c r="D182" i="15"/>
  <c r="B182" i="15"/>
  <c r="H97" i="15"/>
  <c r="E97" i="15"/>
  <c r="A183" i="14"/>
  <c r="D182" i="14"/>
  <c r="B182" i="14"/>
  <c r="H99" i="14"/>
  <c r="J99" i="14" s="1"/>
  <c r="E99" i="14"/>
  <c r="D182" i="12"/>
  <c r="B182" i="12"/>
  <c r="A183" i="12"/>
  <c r="I98" i="12"/>
  <c r="C99" i="12" s="1"/>
  <c r="F98" i="12"/>
  <c r="G98" i="12" s="1"/>
  <c r="D188" i="19" l="1"/>
  <c r="A189" i="19"/>
  <c r="B188" i="19"/>
  <c r="H100" i="19"/>
  <c r="J100" i="19" s="1"/>
  <c r="E100" i="19"/>
  <c r="I97" i="16"/>
  <c r="C98" i="16" s="1"/>
  <c r="F97" i="16"/>
  <c r="G97" i="16" s="1"/>
  <c r="J97" i="16"/>
  <c r="A184" i="16"/>
  <c r="D183" i="16"/>
  <c r="B183" i="16"/>
  <c r="I97" i="15"/>
  <c r="C98" i="15" s="1"/>
  <c r="F97" i="15"/>
  <c r="G97" i="15" s="1"/>
  <c r="J97" i="15"/>
  <c r="A184" i="15"/>
  <c r="D183" i="15"/>
  <c r="B183" i="15"/>
  <c r="B183" i="14"/>
  <c r="A184" i="14"/>
  <c r="D183" i="14"/>
  <c r="I99" i="14"/>
  <c r="C100" i="14" s="1"/>
  <c r="F99" i="14"/>
  <c r="G99" i="14" s="1"/>
  <c r="H99" i="12"/>
  <c r="J99" i="12" s="1"/>
  <c r="E99" i="12"/>
  <c r="B183" i="12"/>
  <c r="D183" i="12"/>
  <c r="A184" i="12"/>
  <c r="D189" i="19" l="1"/>
  <c r="A190" i="19"/>
  <c r="B189" i="19"/>
  <c r="I100" i="19"/>
  <c r="C101" i="19" s="1"/>
  <c r="F100" i="19"/>
  <c r="G100" i="19" s="1"/>
  <c r="A185" i="16"/>
  <c r="D184" i="16"/>
  <c r="B184" i="16"/>
  <c r="H98" i="16"/>
  <c r="E98" i="16"/>
  <c r="A185" i="15"/>
  <c r="D184" i="15"/>
  <c r="B184" i="15"/>
  <c r="H98" i="15"/>
  <c r="E98" i="15"/>
  <c r="A185" i="14"/>
  <c r="D184" i="14"/>
  <c r="B184" i="14"/>
  <c r="H100" i="14"/>
  <c r="J100" i="14" s="1"/>
  <c r="E100" i="14"/>
  <c r="D184" i="12"/>
  <c r="A185" i="12"/>
  <c r="B184" i="12"/>
  <c r="I99" i="12"/>
  <c r="C100" i="12" s="1"/>
  <c r="F99" i="12"/>
  <c r="G99" i="12" s="1"/>
  <c r="B190" i="19" l="1"/>
  <c r="D190" i="19"/>
  <c r="A191" i="19"/>
  <c r="H101" i="19"/>
  <c r="J101" i="19" s="1"/>
  <c r="E101" i="19"/>
  <c r="I98" i="16"/>
  <c r="C99" i="16" s="1"/>
  <c r="F98" i="16"/>
  <c r="G98" i="16" s="1"/>
  <c r="J98" i="16"/>
  <c r="A186" i="16"/>
  <c r="D185" i="16"/>
  <c r="B185" i="16"/>
  <c r="I98" i="15"/>
  <c r="C99" i="15" s="1"/>
  <c r="F98" i="15"/>
  <c r="G98" i="15" s="1"/>
  <c r="J98" i="15"/>
  <c r="A186" i="15"/>
  <c r="D185" i="15"/>
  <c r="B185" i="15"/>
  <c r="B185" i="14"/>
  <c r="A186" i="14"/>
  <c r="D185" i="14"/>
  <c r="I100" i="14"/>
  <c r="C101" i="14" s="1"/>
  <c r="F100" i="14"/>
  <c r="G100" i="14" s="1"/>
  <c r="H100" i="12"/>
  <c r="J100" i="12" s="1"/>
  <c r="E100" i="12"/>
  <c r="B185" i="12"/>
  <c r="D185" i="12"/>
  <c r="A186" i="12"/>
  <c r="A192" i="19" l="1"/>
  <c r="B191" i="19"/>
  <c r="D191" i="19"/>
  <c r="F101" i="19"/>
  <c r="G101" i="19" s="1"/>
  <c r="I101" i="19"/>
  <c r="C102" i="19" s="1"/>
  <c r="A187" i="16"/>
  <c r="D186" i="16"/>
  <c r="B186" i="16"/>
  <c r="H99" i="16"/>
  <c r="E99" i="16"/>
  <c r="A187" i="15"/>
  <c r="D186" i="15"/>
  <c r="B186" i="15"/>
  <c r="H99" i="15"/>
  <c r="E99" i="15"/>
  <c r="A187" i="14"/>
  <c r="D186" i="14"/>
  <c r="B186" i="14"/>
  <c r="H101" i="14"/>
  <c r="J101" i="14" s="1"/>
  <c r="E101" i="14"/>
  <c r="F100" i="12"/>
  <c r="G100" i="12" s="1"/>
  <c r="I100" i="12"/>
  <c r="C101" i="12" s="1"/>
  <c r="D186" i="12"/>
  <c r="A187" i="12"/>
  <c r="B186" i="12"/>
  <c r="D192" i="19" l="1"/>
  <c r="A193" i="19"/>
  <c r="B192" i="19"/>
  <c r="H102" i="19"/>
  <c r="J102" i="19" s="1"/>
  <c r="E102" i="19"/>
  <c r="I99" i="16"/>
  <c r="C100" i="16" s="1"/>
  <c r="F99" i="16"/>
  <c r="G99" i="16" s="1"/>
  <c r="J99" i="16"/>
  <c r="A188" i="16"/>
  <c r="D187" i="16"/>
  <c r="B187" i="16"/>
  <c r="I99" i="15"/>
  <c r="C100" i="15" s="1"/>
  <c r="F99" i="15"/>
  <c r="G99" i="15" s="1"/>
  <c r="J99" i="15"/>
  <c r="A188" i="15"/>
  <c r="D187" i="15"/>
  <c r="B187" i="15"/>
  <c r="F101" i="14"/>
  <c r="G101" i="14" s="1"/>
  <c r="I101" i="14"/>
  <c r="C102" i="14" s="1"/>
  <c r="B187" i="14"/>
  <c r="A188" i="14"/>
  <c r="D187" i="14"/>
  <c r="B187" i="12"/>
  <c r="A188" i="12"/>
  <c r="D187" i="12"/>
  <c r="H101" i="12"/>
  <c r="J101" i="12" s="1"/>
  <c r="E101" i="12"/>
  <c r="D193" i="19" l="1"/>
  <c r="A194" i="19"/>
  <c r="B193" i="19"/>
  <c r="I102" i="19"/>
  <c r="C103" i="19" s="1"/>
  <c r="F102" i="19"/>
  <c r="G102" i="19" s="1"/>
  <c r="A189" i="16"/>
  <c r="D188" i="16"/>
  <c r="B188" i="16"/>
  <c r="H100" i="16"/>
  <c r="E100" i="16"/>
  <c r="A189" i="15"/>
  <c r="D188" i="15"/>
  <c r="B188" i="15"/>
  <c r="H100" i="15"/>
  <c r="E100" i="15"/>
  <c r="H102" i="14"/>
  <c r="J102" i="14" s="1"/>
  <c r="E102" i="14"/>
  <c r="A189" i="14"/>
  <c r="D188" i="14"/>
  <c r="B188" i="14"/>
  <c r="I101" i="12"/>
  <c r="C102" i="12" s="1"/>
  <c r="F101" i="12"/>
  <c r="G101" i="12" s="1"/>
  <c r="D188" i="12"/>
  <c r="A189" i="12"/>
  <c r="B188" i="12"/>
  <c r="H103" i="19" l="1"/>
  <c r="J103" i="19" s="1"/>
  <c r="E103" i="19"/>
  <c r="B194" i="19"/>
  <c r="D194" i="19"/>
  <c r="A195" i="19"/>
  <c r="I100" i="16"/>
  <c r="C101" i="16" s="1"/>
  <c r="F100" i="16"/>
  <c r="G100" i="16" s="1"/>
  <c r="J100" i="16"/>
  <c r="A190" i="16"/>
  <c r="D189" i="16"/>
  <c r="B189" i="16"/>
  <c r="I100" i="15"/>
  <c r="C101" i="15" s="1"/>
  <c r="F100" i="15"/>
  <c r="G100" i="15" s="1"/>
  <c r="J100" i="15"/>
  <c r="A190" i="15"/>
  <c r="D189" i="15"/>
  <c r="B189" i="15"/>
  <c r="F102" i="14"/>
  <c r="G102" i="14" s="1"/>
  <c r="I102" i="14"/>
  <c r="C103" i="14" s="1"/>
  <c r="B189" i="14"/>
  <c r="A190" i="14"/>
  <c r="D189" i="14"/>
  <c r="B189" i="12"/>
  <c r="D189" i="12"/>
  <c r="A190" i="12"/>
  <c r="H102" i="12"/>
  <c r="J102" i="12" s="1"/>
  <c r="E102" i="12"/>
  <c r="D195" i="19" l="1"/>
  <c r="A196" i="19"/>
  <c r="B195" i="19"/>
  <c r="I103" i="19"/>
  <c r="C104" i="19" s="1"/>
  <c r="F103" i="19"/>
  <c r="G103" i="19" s="1"/>
  <c r="A191" i="16"/>
  <c r="D190" i="16"/>
  <c r="B190" i="16"/>
  <c r="H101" i="16"/>
  <c r="E101" i="16"/>
  <c r="A191" i="15"/>
  <c r="D190" i="15"/>
  <c r="B190" i="15"/>
  <c r="H101" i="15"/>
  <c r="E101" i="15"/>
  <c r="H103" i="14"/>
  <c r="J103" i="14" s="1"/>
  <c r="E103" i="14"/>
  <c r="A191" i="14"/>
  <c r="D190" i="14"/>
  <c r="B190" i="14"/>
  <c r="D190" i="12"/>
  <c r="B190" i="12"/>
  <c r="A191" i="12"/>
  <c r="F102" i="12"/>
  <c r="G102" i="12" s="1"/>
  <c r="I102" i="12"/>
  <c r="C103" i="12" s="1"/>
  <c r="D196" i="19" l="1"/>
  <c r="A197" i="19"/>
  <c r="B196" i="19"/>
  <c r="H104" i="19"/>
  <c r="J104" i="19" s="1"/>
  <c r="E104" i="19"/>
  <c r="I101" i="16"/>
  <c r="C102" i="16" s="1"/>
  <c r="F101" i="16"/>
  <c r="G101" i="16" s="1"/>
  <c r="J101" i="16"/>
  <c r="A192" i="16"/>
  <c r="D191" i="16"/>
  <c r="B191" i="16"/>
  <c r="I101" i="15"/>
  <c r="C102" i="15" s="1"/>
  <c r="F101" i="15"/>
  <c r="G101" i="15" s="1"/>
  <c r="J101" i="15"/>
  <c r="A192" i="15"/>
  <c r="D191" i="15"/>
  <c r="B191" i="15"/>
  <c r="F103" i="14"/>
  <c r="G103" i="14" s="1"/>
  <c r="I103" i="14"/>
  <c r="C104" i="14" s="1"/>
  <c r="B191" i="14"/>
  <c r="A192" i="14"/>
  <c r="D191" i="14"/>
  <c r="E103" i="12"/>
  <c r="H103" i="12"/>
  <c r="J103" i="12" s="1"/>
  <c r="B191" i="12"/>
  <c r="D191" i="12"/>
  <c r="A192" i="12"/>
  <c r="D197" i="19" l="1"/>
  <c r="A198" i="19"/>
  <c r="B197" i="19"/>
  <c r="I104" i="19"/>
  <c r="C105" i="19" s="1"/>
  <c r="F104" i="19"/>
  <c r="G104" i="19" s="1"/>
  <c r="A193" i="16"/>
  <c r="D192" i="16"/>
  <c r="B192" i="16"/>
  <c r="H102" i="16"/>
  <c r="E102" i="16"/>
  <c r="A193" i="15"/>
  <c r="D192" i="15"/>
  <c r="B192" i="15"/>
  <c r="H102" i="15"/>
  <c r="E102" i="15"/>
  <c r="H104" i="14"/>
  <c r="J104" i="14" s="1"/>
  <c r="E104" i="14"/>
  <c r="A193" i="14"/>
  <c r="D192" i="14"/>
  <c r="B192" i="14"/>
  <c r="I103" i="12"/>
  <c r="C104" i="12" s="1"/>
  <c r="F103" i="12"/>
  <c r="G103" i="12" s="1"/>
  <c r="D192" i="12"/>
  <c r="A193" i="12"/>
  <c r="B192" i="12"/>
  <c r="H105" i="19" l="1"/>
  <c r="J105" i="19" s="1"/>
  <c r="E105" i="19"/>
  <c r="B198" i="19"/>
  <c r="D198" i="19"/>
  <c r="A199" i="19"/>
  <c r="I102" i="16"/>
  <c r="C103" i="16" s="1"/>
  <c r="F102" i="16"/>
  <c r="G102" i="16" s="1"/>
  <c r="J102" i="16"/>
  <c r="A194" i="16"/>
  <c r="D193" i="16"/>
  <c r="B193" i="16"/>
  <c r="I102" i="15"/>
  <c r="C103" i="15" s="1"/>
  <c r="F102" i="15"/>
  <c r="G102" i="15" s="1"/>
  <c r="J102" i="15"/>
  <c r="A194" i="15"/>
  <c r="D193" i="15"/>
  <c r="B193" i="15"/>
  <c r="B193" i="14"/>
  <c r="A194" i="14"/>
  <c r="D193" i="14"/>
  <c r="I104" i="14"/>
  <c r="C105" i="14" s="1"/>
  <c r="F104" i="14"/>
  <c r="G104" i="14" s="1"/>
  <c r="H104" i="12"/>
  <c r="J104" i="12" s="1"/>
  <c r="E104" i="12"/>
  <c r="D193" i="12"/>
  <c r="B193" i="12"/>
  <c r="A194" i="12"/>
  <c r="I105" i="19" l="1"/>
  <c r="C106" i="19" s="1"/>
  <c r="F105" i="19"/>
  <c r="G105" i="19" s="1"/>
  <c r="D199" i="19"/>
  <c r="A200" i="19"/>
  <c r="B199" i="19"/>
  <c r="A195" i="16"/>
  <c r="D194" i="16"/>
  <c r="B194" i="16"/>
  <c r="H103" i="16"/>
  <c r="E103" i="16"/>
  <c r="A195" i="15"/>
  <c r="D194" i="15"/>
  <c r="B194" i="15"/>
  <c r="H103" i="15"/>
  <c r="E103" i="15"/>
  <c r="A195" i="14"/>
  <c r="D194" i="14"/>
  <c r="B194" i="14"/>
  <c r="H105" i="14"/>
  <c r="J105" i="14" s="1"/>
  <c r="E105" i="14"/>
  <c r="B194" i="12"/>
  <c r="D194" i="12"/>
  <c r="A195" i="12"/>
  <c r="F104" i="12"/>
  <c r="G104" i="12" s="1"/>
  <c r="I104" i="12"/>
  <c r="C105" i="12" s="1"/>
  <c r="H106" i="19" l="1"/>
  <c r="J106" i="19" s="1"/>
  <c r="E106" i="19"/>
  <c r="D200" i="19"/>
  <c r="A201" i="19"/>
  <c r="B200" i="19"/>
  <c r="I103" i="16"/>
  <c r="C104" i="16" s="1"/>
  <c r="F103" i="16"/>
  <c r="G103" i="16" s="1"/>
  <c r="J103" i="16"/>
  <c r="A196" i="16"/>
  <c r="D195" i="16"/>
  <c r="B195" i="16"/>
  <c r="I103" i="15"/>
  <c r="C104" i="15" s="1"/>
  <c r="F103" i="15"/>
  <c r="G103" i="15" s="1"/>
  <c r="J103" i="15"/>
  <c r="A196" i="15"/>
  <c r="D195" i="15"/>
  <c r="B195" i="15"/>
  <c r="F105" i="14"/>
  <c r="G105" i="14" s="1"/>
  <c r="I105" i="14"/>
  <c r="C106" i="14" s="1"/>
  <c r="B195" i="14"/>
  <c r="A196" i="14"/>
  <c r="D195" i="14"/>
  <c r="H105" i="12"/>
  <c r="J105" i="12" s="1"/>
  <c r="E105" i="12"/>
  <c r="D195" i="12"/>
  <c r="B195" i="12"/>
  <c r="A196" i="12"/>
  <c r="D201" i="19" l="1"/>
  <c r="A202" i="19"/>
  <c r="B201" i="19"/>
  <c r="I106" i="19"/>
  <c r="C107" i="19" s="1"/>
  <c r="F106" i="19"/>
  <c r="G106" i="19" s="1"/>
  <c r="A197" i="16"/>
  <c r="D196" i="16"/>
  <c r="B196" i="16"/>
  <c r="H104" i="16"/>
  <c r="E104" i="16"/>
  <c r="A197" i="15"/>
  <c r="D196" i="15"/>
  <c r="B196" i="15"/>
  <c r="H104" i="15"/>
  <c r="E104" i="15"/>
  <c r="A197" i="14"/>
  <c r="D196" i="14"/>
  <c r="B196" i="14"/>
  <c r="E106" i="14"/>
  <c r="H106" i="14"/>
  <c r="J106" i="14" s="1"/>
  <c r="B196" i="12"/>
  <c r="D196" i="12"/>
  <c r="A197" i="12"/>
  <c r="F105" i="12"/>
  <c r="G105" i="12" s="1"/>
  <c r="I105" i="12"/>
  <c r="C106" i="12" s="1"/>
  <c r="A203" i="19" l="1"/>
  <c r="B202" i="19"/>
  <c r="D202" i="19"/>
  <c r="H107" i="19"/>
  <c r="J107" i="19" s="1"/>
  <c r="E107" i="19"/>
  <c r="I104" i="16"/>
  <c r="C105" i="16" s="1"/>
  <c r="F104" i="16"/>
  <c r="G104" i="16" s="1"/>
  <c r="J104" i="16"/>
  <c r="A198" i="16"/>
  <c r="D197" i="16"/>
  <c r="B197" i="16"/>
  <c r="I104" i="15"/>
  <c r="C105" i="15" s="1"/>
  <c r="F104" i="15"/>
  <c r="G104" i="15" s="1"/>
  <c r="J104" i="15"/>
  <c r="A198" i="15"/>
  <c r="D197" i="15"/>
  <c r="B197" i="15"/>
  <c r="F106" i="14"/>
  <c r="G106" i="14" s="1"/>
  <c r="I106" i="14"/>
  <c r="C107" i="14" s="1"/>
  <c r="D197" i="14"/>
  <c r="A198" i="14"/>
  <c r="B197" i="14"/>
  <c r="D197" i="12"/>
  <c r="B197" i="12"/>
  <c r="A198" i="12"/>
  <c r="H106" i="12"/>
  <c r="J106" i="12" s="1"/>
  <c r="E106" i="12"/>
  <c r="I107" i="19" l="1"/>
  <c r="C108" i="19" s="1"/>
  <c r="F107" i="19"/>
  <c r="G107" i="19" s="1"/>
  <c r="A204" i="19"/>
  <c r="B203" i="19"/>
  <c r="D203" i="19"/>
  <c r="A199" i="16"/>
  <c r="D198" i="16"/>
  <c r="B198" i="16"/>
  <c r="H105" i="16"/>
  <c r="E105" i="16"/>
  <c r="A199" i="15"/>
  <c r="D198" i="15"/>
  <c r="B198" i="15"/>
  <c r="H105" i="15"/>
  <c r="E105" i="15"/>
  <c r="B198" i="14"/>
  <c r="D198" i="14"/>
  <c r="A199" i="14"/>
  <c r="H107" i="14"/>
  <c r="J107" i="14" s="1"/>
  <c r="E107" i="14"/>
  <c r="I106" i="12"/>
  <c r="C107" i="12" s="1"/>
  <c r="F106" i="12"/>
  <c r="G106" i="12" s="1"/>
  <c r="B198" i="12"/>
  <c r="D198" i="12"/>
  <c r="A199" i="12"/>
  <c r="D204" i="19" l="1"/>
  <c r="B204" i="19"/>
  <c r="A205" i="19"/>
  <c r="H108" i="19"/>
  <c r="J108" i="19" s="1"/>
  <c r="E108" i="19"/>
  <c r="I105" i="16"/>
  <c r="C106" i="16" s="1"/>
  <c r="F105" i="16"/>
  <c r="G105" i="16" s="1"/>
  <c r="J105" i="16"/>
  <c r="A200" i="16"/>
  <c r="D199" i="16"/>
  <c r="B199" i="16"/>
  <c r="I105" i="15"/>
  <c r="C106" i="15" s="1"/>
  <c r="F105" i="15"/>
  <c r="G105" i="15" s="1"/>
  <c r="J105" i="15"/>
  <c r="A200" i="15"/>
  <c r="D199" i="15"/>
  <c r="B199" i="15"/>
  <c r="F107" i="14"/>
  <c r="G107" i="14" s="1"/>
  <c r="I107" i="14"/>
  <c r="C108" i="14" s="1"/>
  <c r="D199" i="14"/>
  <c r="B199" i="14"/>
  <c r="A200" i="14"/>
  <c r="D199" i="12"/>
  <c r="B199" i="12"/>
  <c r="A200" i="12"/>
  <c r="H107" i="12"/>
  <c r="J107" i="12" s="1"/>
  <c r="E107" i="12"/>
  <c r="I108" i="19" l="1"/>
  <c r="C109" i="19" s="1"/>
  <c r="F108" i="19"/>
  <c r="G108" i="19" s="1"/>
  <c r="B205" i="19"/>
  <c r="D205" i="19"/>
  <c r="A206" i="19"/>
  <c r="A201" i="16"/>
  <c r="D200" i="16"/>
  <c r="B200" i="16"/>
  <c r="H106" i="16"/>
  <c r="E106" i="16"/>
  <c r="A201" i="15"/>
  <c r="D200" i="15"/>
  <c r="B200" i="15"/>
  <c r="H106" i="15"/>
  <c r="E106" i="15"/>
  <c r="H108" i="14"/>
  <c r="J108" i="14" s="1"/>
  <c r="E108" i="14"/>
  <c r="B200" i="14"/>
  <c r="D200" i="14"/>
  <c r="A201" i="14"/>
  <c r="B200" i="12"/>
  <c r="D200" i="12"/>
  <c r="A201" i="12"/>
  <c r="I107" i="12"/>
  <c r="C108" i="12" s="1"/>
  <c r="F107" i="12"/>
  <c r="G107" i="12" s="1"/>
  <c r="D206" i="19" l="1"/>
  <c r="A207" i="19"/>
  <c r="B206" i="19"/>
  <c r="H109" i="19"/>
  <c r="J109" i="19" s="1"/>
  <c r="E109" i="19"/>
  <c r="I106" i="16"/>
  <c r="C107" i="16" s="1"/>
  <c r="F106" i="16"/>
  <c r="G106" i="16" s="1"/>
  <c r="J106" i="16"/>
  <c r="A202" i="16"/>
  <c r="D201" i="16"/>
  <c r="B201" i="16"/>
  <c r="I106" i="15"/>
  <c r="C107" i="15" s="1"/>
  <c r="F106" i="15"/>
  <c r="G106" i="15" s="1"/>
  <c r="J106" i="15"/>
  <c r="A202" i="15"/>
  <c r="D201" i="15"/>
  <c r="B201" i="15"/>
  <c r="I108" i="14"/>
  <c r="C109" i="14" s="1"/>
  <c r="F108" i="14"/>
  <c r="G108" i="14" s="1"/>
  <c r="D201" i="14"/>
  <c r="A202" i="14"/>
  <c r="B201" i="14"/>
  <c r="H108" i="12"/>
  <c r="J108" i="12" s="1"/>
  <c r="E108" i="12"/>
  <c r="D201" i="12"/>
  <c r="B201" i="12"/>
  <c r="A202" i="12"/>
  <c r="D207" i="19" l="1"/>
  <c r="A208" i="19"/>
  <c r="B207" i="19"/>
  <c r="F109" i="19"/>
  <c r="G109" i="19" s="1"/>
  <c r="I109" i="19"/>
  <c r="C110" i="19" s="1"/>
  <c r="A203" i="16"/>
  <c r="D202" i="16"/>
  <c r="B202" i="16"/>
  <c r="H107" i="16"/>
  <c r="E107" i="16"/>
  <c r="A203" i="15"/>
  <c r="D202" i="15"/>
  <c r="B202" i="15"/>
  <c r="H107" i="15"/>
  <c r="E107" i="15"/>
  <c r="H109" i="14"/>
  <c r="J109" i="14" s="1"/>
  <c r="E109" i="14"/>
  <c r="B202" i="14"/>
  <c r="D202" i="14"/>
  <c r="A203" i="14"/>
  <c r="F108" i="12"/>
  <c r="G108" i="12" s="1"/>
  <c r="I108" i="12"/>
  <c r="C109" i="12" s="1"/>
  <c r="B202" i="12"/>
  <c r="A203" i="12"/>
  <c r="D202" i="12"/>
  <c r="D208" i="19" l="1"/>
  <c r="A209" i="19"/>
  <c r="B208" i="19"/>
  <c r="H110" i="19"/>
  <c r="J110" i="19" s="1"/>
  <c r="E110" i="19"/>
  <c r="I107" i="16"/>
  <c r="C108" i="16" s="1"/>
  <c r="F107" i="16"/>
  <c r="G107" i="16" s="1"/>
  <c r="J107" i="16"/>
  <c r="A204" i="16"/>
  <c r="D203" i="16"/>
  <c r="B203" i="16"/>
  <c r="I107" i="15"/>
  <c r="C108" i="15" s="1"/>
  <c r="F107" i="15"/>
  <c r="G107" i="15" s="1"/>
  <c r="J107" i="15"/>
  <c r="A204" i="15"/>
  <c r="D203" i="15"/>
  <c r="B203" i="15"/>
  <c r="I109" i="14"/>
  <c r="C110" i="14" s="1"/>
  <c r="F109" i="14"/>
  <c r="G109" i="14" s="1"/>
  <c r="D203" i="14"/>
  <c r="A204" i="14"/>
  <c r="B203" i="14"/>
  <c r="H109" i="12"/>
  <c r="J109" i="12" s="1"/>
  <c r="E109" i="12"/>
  <c r="A204" i="12"/>
  <c r="D203" i="12"/>
  <c r="B203" i="12"/>
  <c r="B209" i="19" l="1"/>
  <c r="D209" i="19"/>
  <c r="A210" i="19"/>
  <c r="I110" i="19"/>
  <c r="C111" i="19" s="1"/>
  <c r="F110" i="19"/>
  <c r="G110" i="19" s="1"/>
  <c r="A205" i="16"/>
  <c r="D204" i="16"/>
  <c r="B204" i="16"/>
  <c r="H108" i="16"/>
  <c r="E108" i="16"/>
  <c r="A205" i="15"/>
  <c r="D204" i="15"/>
  <c r="B204" i="15"/>
  <c r="H108" i="15"/>
  <c r="E108" i="15"/>
  <c r="H110" i="14"/>
  <c r="J110" i="14" s="1"/>
  <c r="E110" i="14"/>
  <c r="B204" i="14"/>
  <c r="A205" i="14"/>
  <c r="D204" i="14"/>
  <c r="I109" i="12"/>
  <c r="C110" i="12" s="1"/>
  <c r="F109" i="12"/>
  <c r="G109" i="12" s="1"/>
  <c r="B204" i="12"/>
  <c r="A205" i="12"/>
  <c r="D204" i="12"/>
  <c r="D210" i="19" l="1"/>
  <c r="A211" i="19"/>
  <c r="B210" i="19"/>
  <c r="E111" i="19"/>
  <c r="H111" i="19"/>
  <c r="J111" i="19" s="1"/>
  <c r="I108" i="16"/>
  <c r="C109" i="16" s="1"/>
  <c r="F108" i="16"/>
  <c r="G108" i="16" s="1"/>
  <c r="J108" i="16"/>
  <c r="A206" i="16"/>
  <c r="D205" i="16"/>
  <c r="B205" i="16"/>
  <c r="I108" i="15"/>
  <c r="C109" i="15" s="1"/>
  <c r="F108" i="15"/>
  <c r="G108" i="15" s="1"/>
  <c r="J108" i="15"/>
  <c r="A206" i="15"/>
  <c r="D205" i="15"/>
  <c r="B205" i="15"/>
  <c r="I110" i="14"/>
  <c r="C111" i="14" s="1"/>
  <c r="F110" i="14"/>
  <c r="G110" i="14" s="1"/>
  <c r="D205" i="14"/>
  <c r="A206" i="14"/>
  <c r="B205" i="14"/>
  <c r="A206" i="12"/>
  <c r="D205" i="12"/>
  <c r="B205" i="12"/>
  <c r="H110" i="12"/>
  <c r="J110" i="12" s="1"/>
  <c r="E110" i="12"/>
  <c r="D211" i="19" l="1"/>
  <c r="A212" i="19"/>
  <c r="B211" i="19"/>
  <c r="I111" i="19"/>
  <c r="C112" i="19" s="1"/>
  <c r="F111" i="19"/>
  <c r="G111" i="19" s="1"/>
  <c r="A207" i="16"/>
  <c r="D206" i="16"/>
  <c r="B206" i="16"/>
  <c r="H109" i="16"/>
  <c r="E109" i="16"/>
  <c r="A207" i="15"/>
  <c r="D206" i="15"/>
  <c r="B206" i="15"/>
  <c r="H109" i="15"/>
  <c r="E109" i="15"/>
  <c r="H111" i="14"/>
  <c r="J111" i="14" s="1"/>
  <c r="E111" i="14"/>
  <c r="B206" i="14"/>
  <c r="D206" i="14"/>
  <c r="A207" i="14"/>
  <c r="B206" i="12"/>
  <c r="A207" i="12"/>
  <c r="D206" i="12"/>
  <c r="I110" i="12"/>
  <c r="C111" i="12" s="1"/>
  <c r="F110" i="12"/>
  <c r="G110" i="12" s="1"/>
  <c r="D212" i="19" l="1"/>
  <c r="A213" i="19"/>
  <c r="B212" i="19"/>
  <c r="H112" i="19"/>
  <c r="J112" i="19" s="1"/>
  <c r="E112" i="19"/>
  <c r="I109" i="16"/>
  <c r="C110" i="16" s="1"/>
  <c r="F109" i="16"/>
  <c r="G109" i="16" s="1"/>
  <c r="J109" i="16"/>
  <c r="A208" i="16"/>
  <c r="D207" i="16"/>
  <c r="B207" i="16"/>
  <c r="I109" i="15"/>
  <c r="C110" i="15" s="1"/>
  <c r="F109" i="15"/>
  <c r="G109" i="15" s="1"/>
  <c r="J109" i="15"/>
  <c r="A208" i="15"/>
  <c r="D207" i="15"/>
  <c r="B207" i="15"/>
  <c r="D207" i="14"/>
  <c r="B207" i="14"/>
  <c r="A208" i="14"/>
  <c r="I111" i="14"/>
  <c r="C112" i="14" s="1"/>
  <c r="F111" i="14"/>
  <c r="G111" i="14" s="1"/>
  <c r="A208" i="12"/>
  <c r="D207" i="12"/>
  <c r="B207" i="12"/>
  <c r="H111" i="12"/>
  <c r="J111" i="12" s="1"/>
  <c r="E111" i="12"/>
  <c r="B213" i="19" l="1"/>
  <c r="A214" i="19"/>
  <c r="D213" i="19"/>
  <c r="I112" i="19"/>
  <c r="C113" i="19" s="1"/>
  <c r="F112" i="19"/>
  <c r="G112" i="19" s="1"/>
  <c r="A209" i="16"/>
  <c r="D208" i="16"/>
  <c r="B208" i="16"/>
  <c r="H110" i="16"/>
  <c r="E110" i="16"/>
  <c r="A209" i="15"/>
  <c r="D208" i="15"/>
  <c r="B208" i="15"/>
  <c r="H110" i="15"/>
  <c r="E110" i="15"/>
  <c r="B208" i="14"/>
  <c r="D208" i="14"/>
  <c r="A209" i="14"/>
  <c r="H112" i="14"/>
  <c r="J112" i="14" s="1"/>
  <c r="E112" i="14"/>
  <c r="B208" i="12"/>
  <c r="A209" i="12"/>
  <c r="D208" i="12"/>
  <c r="F111" i="12"/>
  <c r="G111" i="12" s="1"/>
  <c r="I111" i="12"/>
  <c r="C112" i="12" s="1"/>
  <c r="B214" i="19" l="1"/>
  <c r="A215" i="19"/>
  <c r="D214" i="19"/>
  <c r="H113" i="19"/>
  <c r="J113" i="19" s="1"/>
  <c r="E113" i="19"/>
  <c r="I110" i="16"/>
  <c r="C111" i="16" s="1"/>
  <c r="F110" i="16"/>
  <c r="G110" i="16" s="1"/>
  <c r="J110" i="16"/>
  <c r="A210" i="16"/>
  <c r="D209" i="16"/>
  <c r="B209" i="16"/>
  <c r="I110" i="15"/>
  <c r="C111" i="15" s="1"/>
  <c r="F110" i="15"/>
  <c r="G110" i="15" s="1"/>
  <c r="J110" i="15"/>
  <c r="A210" i="15"/>
  <c r="D209" i="15"/>
  <c r="B209" i="15"/>
  <c r="I112" i="14"/>
  <c r="C113" i="14" s="1"/>
  <c r="F112" i="14"/>
  <c r="G112" i="14" s="1"/>
  <c r="D209" i="14"/>
  <c r="A210" i="14"/>
  <c r="B209" i="14"/>
  <c r="A210" i="12"/>
  <c r="D209" i="12"/>
  <c r="B209" i="12"/>
  <c r="H112" i="12"/>
  <c r="J112" i="12" s="1"/>
  <c r="E112" i="12"/>
  <c r="B215" i="19" l="1"/>
  <c r="A216" i="19"/>
  <c r="D215" i="19"/>
  <c r="F113" i="19"/>
  <c r="G113" i="19" s="1"/>
  <c r="I113" i="19"/>
  <c r="C114" i="19" s="1"/>
  <c r="A211" i="16"/>
  <c r="D210" i="16"/>
  <c r="B210" i="16"/>
  <c r="H111" i="16"/>
  <c r="E111" i="16"/>
  <c r="A211" i="15"/>
  <c r="D210" i="15"/>
  <c r="B210" i="15"/>
  <c r="H111" i="15"/>
  <c r="E111" i="15"/>
  <c r="B210" i="14"/>
  <c r="D210" i="14"/>
  <c r="A211" i="14"/>
  <c r="H113" i="14"/>
  <c r="J113" i="14" s="1"/>
  <c r="E113" i="14"/>
  <c r="B210" i="12"/>
  <c r="A211" i="12"/>
  <c r="D210" i="12"/>
  <c r="F112" i="12"/>
  <c r="G112" i="12" s="1"/>
  <c r="I112" i="12"/>
  <c r="C113" i="12" s="1"/>
  <c r="D216" i="19" l="1"/>
  <c r="A217" i="19"/>
  <c r="B216" i="19"/>
  <c r="H114" i="19"/>
  <c r="J114" i="19" s="1"/>
  <c r="E114" i="19"/>
  <c r="I111" i="16"/>
  <c r="C112" i="16" s="1"/>
  <c r="F111" i="16"/>
  <c r="G111" i="16" s="1"/>
  <c r="J111" i="16"/>
  <c r="A212" i="16"/>
  <c r="D211" i="16"/>
  <c r="B211" i="16"/>
  <c r="I111" i="15"/>
  <c r="C112" i="15" s="1"/>
  <c r="F111" i="15"/>
  <c r="G111" i="15" s="1"/>
  <c r="J111" i="15"/>
  <c r="A212" i="15"/>
  <c r="D211" i="15"/>
  <c r="B211" i="15"/>
  <c r="D211" i="14"/>
  <c r="A212" i="14"/>
  <c r="B211" i="14"/>
  <c r="F113" i="14"/>
  <c r="G113" i="14" s="1"/>
  <c r="I113" i="14"/>
  <c r="C114" i="14" s="1"/>
  <c r="A212" i="12"/>
  <c r="D211" i="12"/>
  <c r="B211" i="12"/>
  <c r="H113" i="12"/>
  <c r="J113" i="12" s="1"/>
  <c r="E113" i="12"/>
  <c r="I114" i="19" l="1"/>
  <c r="C115" i="19" s="1"/>
  <c r="F114" i="19"/>
  <c r="G114" i="19" s="1"/>
  <c r="B217" i="19"/>
  <c r="D217" i="19"/>
  <c r="A218" i="19"/>
  <c r="A213" i="16"/>
  <c r="D212" i="16"/>
  <c r="B212" i="16"/>
  <c r="H112" i="16"/>
  <c r="E112" i="16"/>
  <c r="A213" i="15"/>
  <c r="D212" i="15"/>
  <c r="B212" i="15"/>
  <c r="H112" i="15"/>
  <c r="E112" i="15"/>
  <c r="H114" i="14"/>
  <c r="J114" i="14" s="1"/>
  <c r="E114" i="14"/>
  <c r="B212" i="14"/>
  <c r="A213" i="14"/>
  <c r="D212" i="14"/>
  <c r="F113" i="12"/>
  <c r="G113" i="12" s="1"/>
  <c r="I113" i="12"/>
  <c r="C114" i="12" s="1"/>
  <c r="B212" i="12"/>
  <c r="A213" i="12"/>
  <c r="D212" i="12"/>
  <c r="D218" i="19" l="1"/>
  <c r="B218" i="19"/>
  <c r="A219" i="19"/>
  <c r="H115" i="19"/>
  <c r="J115" i="19" s="1"/>
  <c r="E115" i="19"/>
  <c r="I112" i="16"/>
  <c r="C113" i="16" s="1"/>
  <c r="F112" i="16"/>
  <c r="G112" i="16" s="1"/>
  <c r="J112" i="16"/>
  <c r="A214" i="16"/>
  <c r="D213" i="16"/>
  <c r="B213" i="16"/>
  <c r="I112" i="15"/>
  <c r="C113" i="15" s="1"/>
  <c r="F112" i="15"/>
  <c r="G112" i="15" s="1"/>
  <c r="J112" i="15"/>
  <c r="A214" i="15"/>
  <c r="D213" i="15"/>
  <c r="B213" i="15"/>
  <c r="D213" i="14"/>
  <c r="A214" i="14"/>
  <c r="B213" i="14"/>
  <c r="F114" i="14"/>
  <c r="G114" i="14" s="1"/>
  <c r="I114" i="14"/>
  <c r="C115" i="14" s="1"/>
  <c r="H114" i="12"/>
  <c r="J114" i="12" s="1"/>
  <c r="E114" i="12"/>
  <c r="A214" i="12"/>
  <c r="D213" i="12"/>
  <c r="B213" i="12"/>
  <c r="D219" i="19" l="1"/>
  <c r="B219" i="19"/>
  <c r="A220" i="19"/>
  <c r="I115" i="19"/>
  <c r="C116" i="19" s="1"/>
  <c r="F115" i="19"/>
  <c r="G115" i="19" s="1"/>
  <c r="A215" i="16"/>
  <c r="D214" i="16"/>
  <c r="B214" i="16"/>
  <c r="H113" i="16"/>
  <c r="E113" i="16"/>
  <c r="A215" i="15"/>
  <c r="D214" i="15"/>
  <c r="B214" i="15"/>
  <c r="H113" i="15"/>
  <c r="E113" i="15"/>
  <c r="H115" i="14"/>
  <c r="J115" i="14" s="1"/>
  <c r="E115" i="14"/>
  <c r="B214" i="14"/>
  <c r="D214" i="14"/>
  <c r="A215" i="14"/>
  <c r="I114" i="12"/>
  <c r="C115" i="12" s="1"/>
  <c r="F114" i="12"/>
  <c r="G114" i="12" s="1"/>
  <c r="B214" i="12"/>
  <c r="A215" i="12"/>
  <c r="D214" i="12"/>
  <c r="H116" i="19" l="1"/>
  <c r="J116" i="19" s="1"/>
  <c r="E116" i="19"/>
  <c r="D220" i="19"/>
  <c r="A221" i="19"/>
  <c r="B220" i="19"/>
  <c r="I113" i="16"/>
  <c r="C114" i="16" s="1"/>
  <c r="F113" i="16"/>
  <c r="G113" i="16" s="1"/>
  <c r="J113" i="16"/>
  <c r="A216" i="16"/>
  <c r="D215" i="16"/>
  <c r="B215" i="16"/>
  <c r="I113" i="15"/>
  <c r="C114" i="15" s="1"/>
  <c r="F113" i="15"/>
  <c r="G113" i="15" s="1"/>
  <c r="J113" i="15"/>
  <c r="A216" i="15"/>
  <c r="D215" i="15"/>
  <c r="B215" i="15"/>
  <c r="D215" i="14"/>
  <c r="B215" i="14"/>
  <c r="A216" i="14"/>
  <c r="I115" i="14"/>
  <c r="C116" i="14" s="1"/>
  <c r="F115" i="14"/>
  <c r="G115" i="14" s="1"/>
  <c r="E115" i="12"/>
  <c r="H115" i="12"/>
  <c r="J115" i="12" s="1"/>
  <c r="A216" i="12"/>
  <c r="D215" i="12"/>
  <c r="B215" i="12"/>
  <c r="B221" i="19" l="1"/>
  <c r="D221" i="19"/>
  <c r="A222" i="19"/>
  <c r="I116" i="19"/>
  <c r="C117" i="19" s="1"/>
  <c r="F116" i="19"/>
  <c r="G116" i="19" s="1"/>
  <c r="A217" i="16"/>
  <c r="D216" i="16"/>
  <c r="B216" i="16"/>
  <c r="H114" i="16"/>
  <c r="E114" i="16"/>
  <c r="A217" i="15"/>
  <c r="D216" i="15"/>
  <c r="B216" i="15"/>
  <c r="H114" i="15"/>
  <c r="E114" i="15"/>
  <c r="B216" i="14"/>
  <c r="D216" i="14"/>
  <c r="A217" i="14"/>
  <c r="H116" i="14"/>
  <c r="J116" i="14" s="1"/>
  <c r="E116" i="14"/>
  <c r="I115" i="12"/>
  <c r="C116" i="12" s="1"/>
  <c r="F115" i="12"/>
  <c r="G115" i="12" s="1"/>
  <c r="B216" i="12"/>
  <c r="A217" i="12"/>
  <c r="D216" i="12"/>
  <c r="H117" i="19" l="1"/>
  <c r="J117" i="19" s="1"/>
  <c r="E117" i="19"/>
  <c r="D222" i="19"/>
  <c r="B222" i="19"/>
  <c r="A223" i="19"/>
  <c r="I114" i="16"/>
  <c r="C115" i="16" s="1"/>
  <c r="F114" i="16"/>
  <c r="G114" i="16" s="1"/>
  <c r="J114" i="16"/>
  <c r="A218" i="16"/>
  <c r="D217" i="16"/>
  <c r="B217" i="16"/>
  <c r="I114" i="15"/>
  <c r="C115" i="15" s="1"/>
  <c r="F114" i="15"/>
  <c r="G114" i="15" s="1"/>
  <c r="J114" i="15"/>
  <c r="A218" i="15"/>
  <c r="D217" i="15"/>
  <c r="B217" i="15"/>
  <c r="I116" i="14"/>
  <c r="C117" i="14" s="1"/>
  <c r="F116" i="14"/>
  <c r="G116" i="14" s="1"/>
  <c r="D217" i="14"/>
  <c r="A218" i="14"/>
  <c r="B217" i="14"/>
  <c r="H116" i="12"/>
  <c r="J116" i="12" s="1"/>
  <c r="E116" i="12"/>
  <c r="A218" i="12"/>
  <c r="D217" i="12"/>
  <c r="B217" i="12"/>
  <c r="D223" i="19" l="1"/>
  <c r="A224" i="19"/>
  <c r="B223" i="19"/>
  <c r="I117" i="19"/>
  <c r="C118" i="19" s="1"/>
  <c r="F117" i="19"/>
  <c r="G117" i="19" s="1"/>
  <c r="A219" i="16"/>
  <c r="D218" i="16"/>
  <c r="B218" i="16"/>
  <c r="H115" i="16"/>
  <c r="E115" i="16"/>
  <c r="A219" i="15"/>
  <c r="D218" i="15"/>
  <c r="B218" i="15"/>
  <c r="H115" i="15"/>
  <c r="E115" i="15"/>
  <c r="B218" i="14"/>
  <c r="D218" i="14"/>
  <c r="A219" i="14"/>
  <c r="H117" i="14"/>
  <c r="J117" i="14" s="1"/>
  <c r="E117" i="14"/>
  <c r="B218" i="12"/>
  <c r="A219" i="12"/>
  <c r="D218" i="12"/>
  <c r="I116" i="12"/>
  <c r="C117" i="12" s="1"/>
  <c r="F116" i="12"/>
  <c r="G116" i="12" s="1"/>
  <c r="D224" i="19" l="1"/>
  <c r="A225" i="19"/>
  <c r="B224" i="19"/>
  <c r="H118" i="19"/>
  <c r="J118" i="19" s="1"/>
  <c r="E118" i="19"/>
  <c r="I115" i="16"/>
  <c r="C116" i="16" s="1"/>
  <c r="F115" i="16"/>
  <c r="G115" i="16" s="1"/>
  <c r="J115" i="16"/>
  <c r="A220" i="16"/>
  <c r="D219" i="16"/>
  <c r="B219" i="16"/>
  <c r="I115" i="15"/>
  <c r="C116" i="15" s="1"/>
  <c r="F115" i="15"/>
  <c r="G115" i="15" s="1"/>
  <c r="J115" i="15"/>
  <c r="A220" i="15"/>
  <c r="D219" i="15"/>
  <c r="B219" i="15"/>
  <c r="D219" i="14"/>
  <c r="A220" i="14"/>
  <c r="B219" i="14"/>
  <c r="I117" i="14"/>
  <c r="C118" i="14" s="1"/>
  <c r="F117" i="14"/>
  <c r="G117" i="14" s="1"/>
  <c r="A220" i="12"/>
  <c r="D219" i="12"/>
  <c r="B219" i="12"/>
  <c r="H117" i="12"/>
  <c r="J117" i="12" s="1"/>
  <c r="E117" i="12"/>
  <c r="I118" i="19" l="1"/>
  <c r="C119" i="19" s="1"/>
  <c r="F118" i="19"/>
  <c r="G118" i="19" s="1"/>
  <c r="B225" i="19"/>
  <c r="D225" i="19"/>
  <c r="A226" i="19"/>
  <c r="A221" i="16"/>
  <c r="D220" i="16"/>
  <c r="B220" i="16"/>
  <c r="H116" i="16"/>
  <c r="E116" i="16"/>
  <c r="A221" i="15"/>
  <c r="D220" i="15"/>
  <c r="B220" i="15"/>
  <c r="H116" i="15"/>
  <c r="E116" i="15"/>
  <c r="H118" i="14"/>
  <c r="J118" i="14" s="1"/>
  <c r="E118" i="14"/>
  <c r="B220" i="14"/>
  <c r="A221" i="14"/>
  <c r="D220" i="14"/>
  <c r="I117" i="12"/>
  <c r="C118" i="12" s="1"/>
  <c r="F117" i="12"/>
  <c r="G117" i="12" s="1"/>
  <c r="B220" i="12"/>
  <c r="A221" i="12"/>
  <c r="D220" i="12"/>
  <c r="B226" i="19" l="1"/>
  <c r="D226" i="19"/>
  <c r="A227" i="19"/>
  <c r="H119" i="19"/>
  <c r="J119" i="19" s="1"/>
  <c r="E119" i="19"/>
  <c r="I116" i="16"/>
  <c r="C117" i="16" s="1"/>
  <c r="F116" i="16"/>
  <c r="G116" i="16" s="1"/>
  <c r="J116" i="16"/>
  <c r="A222" i="16"/>
  <c r="D221" i="16"/>
  <c r="B221" i="16"/>
  <c r="I116" i="15"/>
  <c r="C117" i="15" s="1"/>
  <c r="F116" i="15"/>
  <c r="G116" i="15" s="1"/>
  <c r="J116" i="15"/>
  <c r="A222" i="15"/>
  <c r="D221" i="15"/>
  <c r="B221" i="15"/>
  <c r="F118" i="14"/>
  <c r="G118" i="14" s="1"/>
  <c r="I118" i="14"/>
  <c r="C119" i="14" s="1"/>
  <c r="D221" i="14"/>
  <c r="A222" i="14"/>
  <c r="B221" i="14"/>
  <c r="H118" i="12"/>
  <c r="J118" i="12" s="1"/>
  <c r="E118" i="12"/>
  <c r="A222" i="12"/>
  <c r="D221" i="12"/>
  <c r="B221" i="12"/>
  <c r="I119" i="19" l="1"/>
  <c r="C120" i="19" s="1"/>
  <c r="F119" i="19"/>
  <c r="G119" i="19" s="1"/>
  <c r="D227" i="19"/>
  <c r="A228" i="19"/>
  <c r="B227" i="19"/>
  <c r="A223" i="16"/>
  <c r="D222" i="16"/>
  <c r="B222" i="16"/>
  <c r="H117" i="16"/>
  <c r="E117" i="16"/>
  <c r="A223" i="15"/>
  <c r="D222" i="15"/>
  <c r="B222" i="15"/>
  <c r="H117" i="15"/>
  <c r="E117" i="15"/>
  <c r="B222" i="14"/>
  <c r="D222" i="14"/>
  <c r="A223" i="14"/>
  <c r="H119" i="14"/>
  <c r="J119" i="14" s="1"/>
  <c r="E119" i="14"/>
  <c r="F118" i="12"/>
  <c r="G118" i="12" s="1"/>
  <c r="I118" i="12"/>
  <c r="C119" i="12" s="1"/>
  <c r="B222" i="12"/>
  <c r="A223" i="12"/>
  <c r="D222" i="12"/>
  <c r="H120" i="19" l="1"/>
  <c r="J120" i="19" s="1"/>
  <c r="E120" i="19"/>
  <c r="D228" i="19"/>
  <c r="A229" i="19"/>
  <c r="B228" i="19"/>
  <c r="I117" i="16"/>
  <c r="C118" i="16" s="1"/>
  <c r="F117" i="16"/>
  <c r="G117" i="16" s="1"/>
  <c r="J117" i="16"/>
  <c r="A224" i="16"/>
  <c r="D223" i="16"/>
  <c r="B223" i="16"/>
  <c r="I117" i="15"/>
  <c r="C118" i="15" s="1"/>
  <c r="F117" i="15"/>
  <c r="G117" i="15" s="1"/>
  <c r="J117" i="15"/>
  <c r="A224" i="15"/>
  <c r="D223" i="15"/>
  <c r="B223" i="15"/>
  <c r="I119" i="14"/>
  <c r="C120" i="14" s="1"/>
  <c r="F119" i="14"/>
  <c r="G119" i="14" s="1"/>
  <c r="D223" i="14"/>
  <c r="B223" i="14"/>
  <c r="A224" i="14"/>
  <c r="H119" i="12"/>
  <c r="J119" i="12" s="1"/>
  <c r="E119" i="12"/>
  <c r="A224" i="12"/>
  <c r="D223" i="12"/>
  <c r="B223" i="12"/>
  <c r="A230" i="19" l="1"/>
  <c r="B229" i="19"/>
  <c r="D229" i="19"/>
  <c r="F120" i="19"/>
  <c r="G120" i="19" s="1"/>
  <c r="I120" i="19"/>
  <c r="C121" i="19" s="1"/>
  <c r="A225" i="16"/>
  <c r="D224" i="16"/>
  <c r="B224" i="16"/>
  <c r="H118" i="16"/>
  <c r="E118" i="16"/>
  <c r="A225" i="15"/>
  <c r="D224" i="15"/>
  <c r="B224" i="15"/>
  <c r="H118" i="15"/>
  <c r="E118" i="15"/>
  <c r="H120" i="14"/>
  <c r="J120" i="14" s="1"/>
  <c r="E120" i="14"/>
  <c r="B224" i="14"/>
  <c r="D224" i="14"/>
  <c r="A225" i="14"/>
  <c r="I119" i="12"/>
  <c r="C120" i="12" s="1"/>
  <c r="F119" i="12"/>
  <c r="G119" i="12" s="1"/>
  <c r="B224" i="12"/>
  <c r="A225" i="12"/>
  <c r="D224" i="12"/>
  <c r="A231" i="19" l="1"/>
  <c r="B230" i="19"/>
  <c r="D230" i="19"/>
  <c r="H121" i="19"/>
  <c r="J121" i="19" s="1"/>
  <c r="E121" i="19"/>
  <c r="I118" i="16"/>
  <c r="C119" i="16" s="1"/>
  <c r="F118" i="16"/>
  <c r="G118" i="16" s="1"/>
  <c r="J118" i="16"/>
  <c r="A226" i="16"/>
  <c r="D225" i="16"/>
  <c r="B225" i="16"/>
  <c r="I118" i="15"/>
  <c r="C119" i="15" s="1"/>
  <c r="F118" i="15"/>
  <c r="G118" i="15" s="1"/>
  <c r="J118" i="15"/>
  <c r="A226" i="15"/>
  <c r="D225" i="15"/>
  <c r="B225" i="15"/>
  <c r="D225" i="14"/>
  <c r="A226" i="14"/>
  <c r="B225" i="14"/>
  <c r="F120" i="14"/>
  <c r="G120" i="14" s="1"/>
  <c r="I120" i="14"/>
  <c r="C121" i="14" s="1"/>
  <c r="H120" i="12"/>
  <c r="J120" i="12" s="1"/>
  <c r="E120" i="12"/>
  <c r="A226" i="12"/>
  <c r="D225" i="12"/>
  <c r="B225" i="12"/>
  <c r="I121" i="19" l="1"/>
  <c r="C122" i="19" s="1"/>
  <c r="F121" i="19"/>
  <c r="G121" i="19" s="1"/>
  <c r="D231" i="19"/>
  <c r="B231" i="19"/>
  <c r="A232" i="19"/>
  <c r="A227" i="16"/>
  <c r="D226" i="16"/>
  <c r="B226" i="16"/>
  <c r="H119" i="16"/>
  <c r="E119" i="16"/>
  <c r="A227" i="15"/>
  <c r="D226" i="15"/>
  <c r="B226" i="15"/>
  <c r="H119" i="15"/>
  <c r="E119" i="15"/>
  <c r="B226" i="14"/>
  <c r="D226" i="14"/>
  <c r="A227" i="14"/>
  <c r="E121" i="14"/>
  <c r="H121" i="14"/>
  <c r="J121" i="14" s="1"/>
  <c r="B226" i="12"/>
  <c r="A227" i="12"/>
  <c r="D226" i="12"/>
  <c r="F120" i="12"/>
  <c r="G120" i="12" s="1"/>
  <c r="I120" i="12"/>
  <c r="C121" i="12" s="1"/>
  <c r="B232" i="19" l="1"/>
  <c r="A233" i="19"/>
  <c r="D232" i="19"/>
  <c r="H122" i="19"/>
  <c r="J122" i="19" s="1"/>
  <c r="E122" i="19"/>
  <c r="I119" i="16"/>
  <c r="C120" i="16" s="1"/>
  <c r="F119" i="16"/>
  <c r="G119" i="16" s="1"/>
  <c r="J119" i="16"/>
  <c r="A228" i="16"/>
  <c r="D227" i="16"/>
  <c r="B227" i="16"/>
  <c r="I119" i="15"/>
  <c r="C120" i="15" s="1"/>
  <c r="F119" i="15"/>
  <c r="G119" i="15" s="1"/>
  <c r="J119" i="15"/>
  <c r="A228" i="15"/>
  <c r="D227" i="15"/>
  <c r="B227" i="15"/>
  <c r="D227" i="14"/>
  <c r="A228" i="14"/>
  <c r="B227" i="14"/>
  <c r="F121" i="14"/>
  <c r="G121" i="14" s="1"/>
  <c r="I121" i="14"/>
  <c r="C122" i="14" s="1"/>
  <c r="E121" i="12"/>
  <c r="H121" i="12"/>
  <c r="J121" i="12" s="1"/>
  <c r="A228" i="12"/>
  <c r="D227" i="12"/>
  <c r="B227" i="12"/>
  <c r="A234" i="19" l="1"/>
  <c r="B233" i="19"/>
  <c r="D233" i="19"/>
  <c r="I122" i="19"/>
  <c r="C123" i="19" s="1"/>
  <c r="F122" i="19"/>
  <c r="G122" i="19" s="1"/>
  <c r="A229" i="16"/>
  <c r="D228" i="16"/>
  <c r="B228" i="16"/>
  <c r="H120" i="16"/>
  <c r="E120" i="16"/>
  <c r="A229" i="15"/>
  <c r="D228" i="15"/>
  <c r="B228" i="15"/>
  <c r="H120" i="15"/>
  <c r="E120" i="15"/>
  <c r="E122" i="14"/>
  <c r="H122" i="14"/>
  <c r="J122" i="14" s="1"/>
  <c r="B228" i="14"/>
  <c r="A229" i="14"/>
  <c r="D228" i="14"/>
  <c r="I121" i="12"/>
  <c r="C122" i="12" s="1"/>
  <c r="F121" i="12"/>
  <c r="G121" i="12" s="1"/>
  <c r="B228" i="12"/>
  <c r="A229" i="12"/>
  <c r="D228" i="12"/>
  <c r="D234" i="19" l="1"/>
  <c r="A235" i="19"/>
  <c r="B234" i="19"/>
  <c r="H123" i="19"/>
  <c r="J123" i="19" s="1"/>
  <c r="E123" i="19"/>
  <c r="I120" i="16"/>
  <c r="C121" i="16" s="1"/>
  <c r="F120" i="16"/>
  <c r="G120" i="16" s="1"/>
  <c r="J120" i="16"/>
  <c r="A230" i="16"/>
  <c r="D229" i="16"/>
  <c r="B229" i="16"/>
  <c r="I120" i="15"/>
  <c r="C121" i="15" s="1"/>
  <c r="F120" i="15"/>
  <c r="G120" i="15" s="1"/>
  <c r="J120" i="15"/>
  <c r="A230" i="15"/>
  <c r="D229" i="15"/>
  <c r="B229" i="15"/>
  <c r="F122" i="14"/>
  <c r="G122" i="14" s="1"/>
  <c r="I122" i="14"/>
  <c r="C123" i="14" s="1"/>
  <c r="D229" i="14"/>
  <c r="A230" i="14"/>
  <c r="B229" i="14"/>
  <c r="A230" i="12"/>
  <c r="D229" i="12"/>
  <c r="B229" i="12"/>
  <c r="H122" i="12"/>
  <c r="J122" i="12" s="1"/>
  <c r="E122" i="12"/>
  <c r="D235" i="19" l="1"/>
  <c r="B235" i="19"/>
  <c r="A236" i="19"/>
  <c r="I123" i="19"/>
  <c r="C124" i="19" s="1"/>
  <c r="F123" i="19"/>
  <c r="G123" i="19" s="1"/>
  <c r="A231" i="16"/>
  <c r="D230" i="16"/>
  <c r="B230" i="16"/>
  <c r="H121" i="16"/>
  <c r="E121" i="16"/>
  <c r="A231" i="15"/>
  <c r="D230" i="15"/>
  <c r="B230" i="15"/>
  <c r="H121" i="15"/>
  <c r="E121" i="15"/>
  <c r="B230" i="14"/>
  <c r="D230" i="14"/>
  <c r="A231" i="14"/>
  <c r="H123" i="14"/>
  <c r="J123" i="14" s="1"/>
  <c r="E123" i="14"/>
  <c r="B230" i="12"/>
  <c r="A231" i="12"/>
  <c r="D230" i="12"/>
  <c r="I122" i="12"/>
  <c r="C123" i="12" s="1"/>
  <c r="F122" i="12"/>
  <c r="G122" i="12" s="1"/>
  <c r="H124" i="19" l="1"/>
  <c r="J124" i="19" s="1"/>
  <c r="E124" i="19"/>
  <c r="B236" i="19"/>
  <c r="D236" i="19"/>
  <c r="A237" i="19"/>
  <c r="I121" i="16"/>
  <c r="C122" i="16" s="1"/>
  <c r="F121" i="16"/>
  <c r="G121" i="16" s="1"/>
  <c r="J121" i="16"/>
  <c r="A232" i="16"/>
  <c r="D231" i="16"/>
  <c r="B231" i="16"/>
  <c r="I121" i="15"/>
  <c r="C122" i="15" s="1"/>
  <c r="F121" i="15"/>
  <c r="G121" i="15" s="1"/>
  <c r="J121" i="15"/>
  <c r="A232" i="15"/>
  <c r="D231" i="15"/>
  <c r="B231" i="15"/>
  <c r="D231" i="14"/>
  <c r="B231" i="14"/>
  <c r="A232" i="14"/>
  <c r="I123" i="14"/>
  <c r="C124" i="14" s="1"/>
  <c r="F123" i="14"/>
  <c r="G123" i="14" s="1"/>
  <c r="A232" i="12"/>
  <c r="D231" i="12"/>
  <c r="B231" i="12"/>
  <c r="E123" i="12"/>
  <c r="H123" i="12"/>
  <c r="J123" i="12" s="1"/>
  <c r="I124" i="19" l="1"/>
  <c r="C125" i="19" s="1"/>
  <c r="F124" i="19"/>
  <c r="G124" i="19" s="1"/>
  <c r="D237" i="19"/>
  <c r="B237" i="19"/>
  <c r="A238" i="19"/>
  <c r="A233" i="16"/>
  <c r="D232" i="16"/>
  <c r="B232" i="16"/>
  <c r="H122" i="16"/>
  <c r="E122" i="16"/>
  <c r="A233" i="15"/>
  <c r="D232" i="15"/>
  <c r="B232" i="15"/>
  <c r="H122" i="15"/>
  <c r="E122" i="15"/>
  <c r="E124" i="14"/>
  <c r="H124" i="14"/>
  <c r="J124" i="14" s="1"/>
  <c r="B232" i="14"/>
  <c r="D232" i="14"/>
  <c r="A233" i="14"/>
  <c r="B232" i="12"/>
  <c r="A233" i="12"/>
  <c r="D232" i="12"/>
  <c r="I123" i="12"/>
  <c r="C124" i="12" s="1"/>
  <c r="F123" i="12"/>
  <c r="G123" i="12" s="1"/>
  <c r="H125" i="19" l="1"/>
  <c r="J125" i="19" s="1"/>
  <c r="E125" i="19"/>
  <c r="B238" i="19"/>
  <c r="D238" i="19"/>
  <c r="A239" i="19"/>
  <c r="I122" i="16"/>
  <c r="C123" i="16" s="1"/>
  <c r="F122" i="16"/>
  <c r="G122" i="16" s="1"/>
  <c r="J122" i="16"/>
  <c r="A234" i="16"/>
  <c r="D233" i="16"/>
  <c r="B233" i="16"/>
  <c r="I122" i="15"/>
  <c r="C123" i="15" s="1"/>
  <c r="F122" i="15"/>
  <c r="G122" i="15" s="1"/>
  <c r="J122" i="15"/>
  <c r="A234" i="15"/>
  <c r="D233" i="15"/>
  <c r="B233" i="15"/>
  <c r="D233" i="14"/>
  <c r="A234" i="14"/>
  <c r="B233" i="14"/>
  <c r="F124" i="14"/>
  <c r="G124" i="14" s="1"/>
  <c r="I124" i="14"/>
  <c r="C125" i="14" s="1"/>
  <c r="H124" i="12"/>
  <c r="J124" i="12" s="1"/>
  <c r="E124" i="12"/>
  <c r="A234" i="12"/>
  <c r="D233" i="12"/>
  <c r="B233" i="12"/>
  <c r="D239" i="19" l="1"/>
  <c r="A240" i="19"/>
  <c r="B239" i="19"/>
  <c r="F125" i="19"/>
  <c r="G125" i="19" s="1"/>
  <c r="I125" i="19"/>
  <c r="C126" i="19" s="1"/>
  <c r="A235" i="16"/>
  <c r="D234" i="16"/>
  <c r="B234" i="16"/>
  <c r="H123" i="16"/>
  <c r="E123" i="16"/>
  <c r="A235" i="15"/>
  <c r="D234" i="15"/>
  <c r="B234" i="15"/>
  <c r="H123" i="15"/>
  <c r="E123" i="15"/>
  <c r="H125" i="14"/>
  <c r="J125" i="14" s="1"/>
  <c r="E125" i="14"/>
  <c r="B234" i="14"/>
  <c r="D234" i="14"/>
  <c r="A235" i="14"/>
  <c r="B234" i="12"/>
  <c r="A235" i="12"/>
  <c r="D234" i="12"/>
  <c r="I124" i="12"/>
  <c r="C125" i="12" s="1"/>
  <c r="F124" i="12"/>
  <c r="G124" i="12" s="1"/>
  <c r="B240" i="19" l="1"/>
  <c r="D240" i="19"/>
  <c r="A241" i="19"/>
  <c r="H126" i="19"/>
  <c r="J126" i="19" s="1"/>
  <c r="E126" i="19"/>
  <c r="I123" i="16"/>
  <c r="C124" i="16" s="1"/>
  <c r="F123" i="16"/>
  <c r="G123" i="16" s="1"/>
  <c r="J123" i="16"/>
  <c r="A236" i="16"/>
  <c r="D235" i="16"/>
  <c r="B235" i="16"/>
  <c r="I123" i="15"/>
  <c r="C124" i="15" s="1"/>
  <c r="F123" i="15"/>
  <c r="G123" i="15" s="1"/>
  <c r="J123" i="15"/>
  <c r="A236" i="15"/>
  <c r="D235" i="15"/>
  <c r="B235" i="15"/>
  <c r="I125" i="14"/>
  <c r="C126" i="14" s="1"/>
  <c r="F125" i="14"/>
  <c r="G125" i="14" s="1"/>
  <c r="D235" i="14"/>
  <c r="A236" i="14"/>
  <c r="B235" i="14"/>
  <c r="A236" i="12"/>
  <c r="D235" i="12"/>
  <c r="B235" i="12"/>
  <c r="H125" i="12"/>
  <c r="J125" i="12" s="1"/>
  <c r="E125" i="12"/>
  <c r="D241" i="19" l="1"/>
  <c r="A242" i="19"/>
  <c r="B241" i="19"/>
  <c r="I126" i="19"/>
  <c r="C127" i="19" s="1"/>
  <c r="F126" i="19"/>
  <c r="G126" i="19" s="1"/>
  <c r="A237" i="16"/>
  <c r="D236" i="16"/>
  <c r="B236" i="16"/>
  <c r="H124" i="16"/>
  <c r="E124" i="16"/>
  <c r="A237" i="15"/>
  <c r="D236" i="15"/>
  <c r="B236" i="15"/>
  <c r="H124" i="15"/>
  <c r="E124" i="15"/>
  <c r="H126" i="14"/>
  <c r="J126" i="14" s="1"/>
  <c r="E126" i="14"/>
  <c r="B236" i="14"/>
  <c r="A237" i="14"/>
  <c r="D236" i="14"/>
  <c r="F125" i="12"/>
  <c r="G125" i="12" s="1"/>
  <c r="I125" i="12"/>
  <c r="C126" i="12" s="1"/>
  <c r="B236" i="12"/>
  <c r="A237" i="12"/>
  <c r="D236" i="12"/>
  <c r="B242" i="19" l="1"/>
  <c r="A243" i="19"/>
  <c r="D242" i="19"/>
  <c r="H127" i="19"/>
  <c r="J127" i="19" s="1"/>
  <c r="E127" i="19"/>
  <c r="I124" i="16"/>
  <c r="C125" i="16" s="1"/>
  <c r="F124" i="16"/>
  <c r="G124" i="16" s="1"/>
  <c r="J124" i="16"/>
  <c r="A238" i="16"/>
  <c r="D237" i="16"/>
  <c r="B237" i="16"/>
  <c r="I124" i="15"/>
  <c r="C125" i="15" s="1"/>
  <c r="F124" i="15"/>
  <c r="G124" i="15" s="1"/>
  <c r="J124" i="15"/>
  <c r="A238" i="15"/>
  <c r="D237" i="15"/>
  <c r="B237" i="15"/>
  <c r="D237" i="14"/>
  <c r="A238" i="14"/>
  <c r="B237" i="14"/>
  <c r="I126" i="14"/>
  <c r="C127" i="14" s="1"/>
  <c r="F126" i="14"/>
  <c r="G126" i="14" s="1"/>
  <c r="H126" i="12"/>
  <c r="J126" i="12" s="1"/>
  <c r="E126" i="12"/>
  <c r="A238" i="12"/>
  <c r="D237" i="12"/>
  <c r="B237" i="12"/>
  <c r="D243" i="19" l="1"/>
  <c r="B243" i="19"/>
  <c r="A244" i="19"/>
  <c r="I127" i="19"/>
  <c r="C128" i="19" s="1"/>
  <c r="F127" i="19"/>
  <c r="G127" i="19" s="1"/>
  <c r="A239" i="16"/>
  <c r="D238" i="16"/>
  <c r="B238" i="16"/>
  <c r="H125" i="16"/>
  <c r="E125" i="16"/>
  <c r="A239" i="15"/>
  <c r="D238" i="15"/>
  <c r="B238" i="15"/>
  <c r="H125" i="15"/>
  <c r="E125" i="15"/>
  <c r="B238" i="14"/>
  <c r="D238" i="14"/>
  <c r="A239" i="14"/>
  <c r="H127" i="14"/>
  <c r="J127" i="14" s="1"/>
  <c r="E127" i="14"/>
  <c r="F126" i="12"/>
  <c r="G126" i="12" s="1"/>
  <c r="I126" i="12"/>
  <c r="C127" i="12" s="1"/>
  <c r="B238" i="12"/>
  <c r="A239" i="12"/>
  <c r="D238" i="12"/>
  <c r="B244" i="19" l="1"/>
  <c r="A245" i="19"/>
  <c r="D244" i="19"/>
  <c r="H128" i="19"/>
  <c r="J128" i="19" s="1"/>
  <c r="E128" i="19"/>
  <c r="I125" i="16"/>
  <c r="C126" i="16" s="1"/>
  <c r="F125" i="16"/>
  <c r="G125" i="16" s="1"/>
  <c r="J125" i="16"/>
  <c r="A240" i="16"/>
  <c r="D239" i="16"/>
  <c r="B239" i="16"/>
  <c r="I125" i="15"/>
  <c r="C126" i="15" s="1"/>
  <c r="F125" i="15"/>
  <c r="G125" i="15" s="1"/>
  <c r="J125" i="15"/>
  <c r="A240" i="15"/>
  <c r="D239" i="15"/>
  <c r="B239" i="15"/>
  <c r="F127" i="14"/>
  <c r="G127" i="14" s="1"/>
  <c r="I127" i="14"/>
  <c r="C128" i="14" s="1"/>
  <c r="D239" i="14"/>
  <c r="B239" i="14"/>
  <c r="A240" i="14"/>
  <c r="H127" i="12"/>
  <c r="J127" i="12" s="1"/>
  <c r="E127" i="12"/>
  <c r="A240" i="12"/>
  <c r="D239" i="12"/>
  <c r="B239" i="12"/>
  <c r="I128" i="19" l="1"/>
  <c r="C129" i="19" s="1"/>
  <c r="F128" i="19"/>
  <c r="G128" i="19" s="1"/>
  <c r="D245" i="19"/>
  <c r="A246" i="19"/>
  <c r="B245" i="19"/>
  <c r="A241" i="16"/>
  <c r="D240" i="16"/>
  <c r="B240" i="16"/>
  <c r="H126" i="16"/>
  <c r="E126" i="16"/>
  <c r="A241" i="15"/>
  <c r="D240" i="15"/>
  <c r="B240" i="15"/>
  <c r="H126" i="15"/>
  <c r="E126" i="15"/>
  <c r="H128" i="14"/>
  <c r="J128" i="14" s="1"/>
  <c r="E128" i="14"/>
  <c r="B240" i="14"/>
  <c r="D240" i="14"/>
  <c r="A241" i="14"/>
  <c r="F127" i="12"/>
  <c r="G127" i="12" s="1"/>
  <c r="I127" i="12"/>
  <c r="C128" i="12" s="1"/>
  <c r="B240" i="12"/>
  <c r="A241" i="12"/>
  <c r="D240" i="12"/>
  <c r="B246" i="19" l="1"/>
  <c r="A247" i="19"/>
  <c r="D246" i="19"/>
  <c r="H129" i="19"/>
  <c r="J129" i="19" s="1"/>
  <c r="E129" i="19"/>
  <c r="I126" i="16"/>
  <c r="C127" i="16" s="1"/>
  <c r="F126" i="16"/>
  <c r="G126" i="16" s="1"/>
  <c r="J126" i="16"/>
  <c r="A242" i="16"/>
  <c r="D241" i="16"/>
  <c r="B241" i="16"/>
  <c r="I126" i="15"/>
  <c r="C127" i="15" s="1"/>
  <c r="F126" i="15"/>
  <c r="G126" i="15" s="1"/>
  <c r="J126" i="15"/>
  <c r="A242" i="15"/>
  <c r="D241" i="15"/>
  <c r="B241" i="15"/>
  <c r="F128" i="14"/>
  <c r="G128" i="14" s="1"/>
  <c r="I128" i="14"/>
  <c r="C129" i="14" s="1"/>
  <c r="D241" i="14"/>
  <c r="A242" i="14"/>
  <c r="B241" i="14"/>
  <c r="A242" i="12"/>
  <c r="D241" i="12"/>
  <c r="B241" i="12"/>
  <c r="H128" i="12"/>
  <c r="J128" i="12" s="1"/>
  <c r="E128" i="12"/>
  <c r="I129" i="19" l="1"/>
  <c r="C130" i="19" s="1"/>
  <c r="F129" i="19"/>
  <c r="G129" i="19" s="1"/>
  <c r="D247" i="19"/>
  <c r="B247" i="19"/>
  <c r="A248" i="19"/>
  <c r="A243" i="16"/>
  <c r="D242" i="16"/>
  <c r="B242" i="16"/>
  <c r="H127" i="16"/>
  <c r="E127" i="16"/>
  <c r="A243" i="15"/>
  <c r="D242" i="15"/>
  <c r="B242" i="15"/>
  <c r="H127" i="15"/>
  <c r="E127" i="15"/>
  <c r="H129" i="14"/>
  <c r="J129" i="14" s="1"/>
  <c r="E129" i="14"/>
  <c r="B242" i="14"/>
  <c r="D242" i="14"/>
  <c r="A243" i="14"/>
  <c r="B242" i="12"/>
  <c r="A243" i="12"/>
  <c r="D242" i="12"/>
  <c r="F128" i="12"/>
  <c r="G128" i="12" s="1"/>
  <c r="I128" i="12"/>
  <c r="C129" i="12" s="1"/>
  <c r="B248" i="19" l="1"/>
  <c r="A249" i="19"/>
  <c r="D248" i="19"/>
  <c r="H130" i="19"/>
  <c r="J130" i="19" s="1"/>
  <c r="E130" i="19"/>
  <c r="I127" i="16"/>
  <c r="C128" i="16" s="1"/>
  <c r="F127" i="16"/>
  <c r="G127" i="16" s="1"/>
  <c r="J127" i="16"/>
  <c r="A244" i="16"/>
  <c r="D243" i="16"/>
  <c r="B243" i="16"/>
  <c r="I127" i="15"/>
  <c r="C128" i="15" s="1"/>
  <c r="F127" i="15"/>
  <c r="G127" i="15" s="1"/>
  <c r="J127" i="15"/>
  <c r="A244" i="15"/>
  <c r="D243" i="15"/>
  <c r="B243" i="15"/>
  <c r="F129" i="14"/>
  <c r="G129" i="14" s="1"/>
  <c r="I129" i="14"/>
  <c r="C130" i="14" s="1"/>
  <c r="D243" i="14"/>
  <c r="A244" i="14"/>
  <c r="B243" i="14"/>
  <c r="H129" i="12"/>
  <c r="J129" i="12" s="1"/>
  <c r="E129" i="12"/>
  <c r="A244" i="12"/>
  <c r="D243" i="12"/>
  <c r="B243" i="12"/>
  <c r="D249" i="19" l="1"/>
  <c r="B249" i="19"/>
  <c r="A250" i="19"/>
  <c r="I130" i="19"/>
  <c r="C131" i="19" s="1"/>
  <c r="F130" i="19"/>
  <c r="G130" i="19" s="1"/>
  <c r="A245" i="16"/>
  <c r="D244" i="16"/>
  <c r="B244" i="16"/>
  <c r="H128" i="16"/>
  <c r="E128" i="16"/>
  <c r="A245" i="15"/>
  <c r="D244" i="15"/>
  <c r="B244" i="15"/>
  <c r="H128" i="15"/>
  <c r="E128" i="15"/>
  <c r="E130" i="14"/>
  <c r="H130" i="14"/>
  <c r="J130" i="14" s="1"/>
  <c r="B244" i="14"/>
  <c r="A245" i="14"/>
  <c r="D244" i="14"/>
  <c r="I129" i="12"/>
  <c r="C130" i="12" s="1"/>
  <c r="F129" i="12"/>
  <c r="G129" i="12" s="1"/>
  <c r="B244" i="12"/>
  <c r="A245" i="12"/>
  <c r="D244" i="12"/>
  <c r="B250" i="19" l="1"/>
  <c r="D250" i="19"/>
  <c r="A251" i="19"/>
  <c r="H131" i="19"/>
  <c r="J131" i="19" s="1"/>
  <c r="E131" i="19"/>
  <c r="I128" i="16"/>
  <c r="C129" i="16" s="1"/>
  <c r="F128" i="16"/>
  <c r="G128" i="16" s="1"/>
  <c r="J128" i="16"/>
  <c r="A246" i="16"/>
  <c r="D245" i="16"/>
  <c r="B245" i="16"/>
  <c r="I128" i="15"/>
  <c r="C129" i="15" s="1"/>
  <c r="F128" i="15"/>
  <c r="G128" i="15" s="1"/>
  <c r="J128" i="15"/>
  <c r="A246" i="15"/>
  <c r="D245" i="15"/>
  <c r="B245" i="15"/>
  <c r="F130" i="14"/>
  <c r="G130" i="14" s="1"/>
  <c r="I130" i="14"/>
  <c r="C131" i="14" s="1"/>
  <c r="D245" i="14"/>
  <c r="A246" i="14"/>
  <c r="B245" i="14"/>
  <c r="H130" i="12"/>
  <c r="J130" i="12" s="1"/>
  <c r="E130" i="12"/>
  <c r="A246" i="12"/>
  <c r="D245" i="12"/>
  <c r="B245" i="12"/>
  <c r="D251" i="19" l="1"/>
  <c r="B251" i="19"/>
  <c r="A252" i="19"/>
  <c r="I131" i="19"/>
  <c r="C132" i="19" s="1"/>
  <c r="F131" i="19"/>
  <c r="G131" i="19" s="1"/>
  <c r="A247" i="16"/>
  <c r="D246" i="16"/>
  <c r="B246" i="16"/>
  <c r="H129" i="16"/>
  <c r="E129" i="16"/>
  <c r="A247" i="15"/>
  <c r="D246" i="15"/>
  <c r="B246" i="15"/>
  <c r="H129" i="15"/>
  <c r="E129" i="15"/>
  <c r="B246" i="14"/>
  <c r="D246" i="14"/>
  <c r="A247" i="14"/>
  <c r="H131" i="14"/>
  <c r="J131" i="14" s="1"/>
  <c r="E131" i="14"/>
  <c r="I130" i="12"/>
  <c r="C131" i="12" s="1"/>
  <c r="F130" i="12"/>
  <c r="G130" i="12" s="1"/>
  <c r="B246" i="12"/>
  <c r="A247" i="12"/>
  <c r="D246" i="12"/>
  <c r="B252" i="19" l="1"/>
  <c r="D252" i="19"/>
  <c r="A253" i="19"/>
  <c r="H132" i="19"/>
  <c r="J132" i="19" s="1"/>
  <c r="E132" i="19"/>
  <c r="I129" i="16"/>
  <c r="C130" i="16" s="1"/>
  <c r="F129" i="16"/>
  <c r="G129" i="16" s="1"/>
  <c r="J129" i="16"/>
  <c r="A248" i="16"/>
  <c r="D247" i="16"/>
  <c r="B247" i="16"/>
  <c r="I129" i="15"/>
  <c r="C130" i="15" s="1"/>
  <c r="F129" i="15"/>
  <c r="G129" i="15" s="1"/>
  <c r="J129" i="15"/>
  <c r="A248" i="15"/>
  <c r="D247" i="15"/>
  <c r="B247" i="15"/>
  <c r="I131" i="14"/>
  <c r="C132" i="14" s="1"/>
  <c r="F131" i="14"/>
  <c r="G131" i="14" s="1"/>
  <c r="D247" i="14"/>
  <c r="B247" i="14"/>
  <c r="A248" i="14"/>
  <c r="H131" i="12"/>
  <c r="J131" i="12" s="1"/>
  <c r="E131" i="12"/>
  <c r="A248" i="12"/>
  <c r="D247" i="12"/>
  <c r="B247" i="12"/>
  <c r="I132" i="19" l="1"/>
  <c r="C133" i="19" s="1"/>
  <c r="F132" i="19"/>
  <c r="G132" i="19" s="1"/>
  <c r="D253" i="19"/>
  <c r="B253" i="19"/>
  <c r="A254" i="19"/>
  <c r="A249" i="16"/>
  <c r="D248" i="16"/>
  <c r="B248" i="16"/>
  <c r="H130" i="16"/>
  <c r="E130" i="16"/>
  <c r="A249" i="15"/>
  <c r="D248" i="15"/>
  <c r="B248" i="15"/>
  <c r="H130" i="15"/>
  <c r="E130" i="15"/>
  <c r="H132" i="14"/>
  <c r="J132" i="14" s="1"/>
  <c r="E132" i="14"/>
  <c r="B248" i="14"/>
  <c r="D248" i="14"/>
  <c r="A249" i="14"/>
  <c r="F131" i="12"/>
  <c r="G131" i="12" s="1"/>
  <c r="I131" i="12"/>
  <c r="C132" i="12" s="1"/>
  <c r="B248" i="12"/>
  <c r="A249" i="12"/>
  <c r="D248" i="12"/>
  <c r="B254" i="19" l="1"/>
  <c r="D254" i="19"/>
  <c r="A255" i="19"/>
  <c r="H133" i="19"/>
  <c r="J133" i="19" s="1"/>
  <c r="E133" i="19"/>
  <c r="I130" i="16"/>
  <c r="C131" i="16" s="1"/>
  <c r="F130" i="16"/>
  <c r="G130" i="16" s="1"/>
  <c r="J130" i="16"/>
  <c r="A250" i="16"/>
  <c r="D249" i="16"/>
  <c r="B249" i="16"/>
  <c r="I130" i="15"/>
  <c r="C131" i="15" s="1"/>
  <c r="F130" i="15"/>
  <c r="G130" i="15" s="1"/>
  <c r="J130" i="15"/>
  <c r="A250" i="15"/>
  <c r="D249" i="15"/>
  <c r="B249" i="15"/>
  <c r="F132" i="14"/>
  <c r="G132" i="14" s="1"/>
  <c r="I132" i="14"/>
  <c r="C133" i="14" s="1"/>
  <c r="D249" i="14"/>
  <c r="A250" i="14"/>
  <c r="B249" i="14"/>
  <c r="H132" i="12"/>
  <c r="J132" i="12" s="1"/>
  <c r="E132" i="12"/>
  <c r="A250" i="12"/>
  <c r="D249" i="12"/>
  <c r="B249" i="12"/>
  <c r="I133" i="19" l="1"/>
  <c r="C134" i="19" s="1"/>
  <c r="F133" i="19"/>
  <c r="G133" i="19" s="1"/>
  <c r="D255" i="19"/>
  <c r="B255" i="19"/>
  <c r="A256" i="19"/>
  <c r="A251" i="16"/>
  <c r="D250" i="16"/>
  <c r="B250" i="16"/>
  <c r="H131" i="16"/>
  <c r="E131" i="16"/>
  <c r="A251" i="15"/>
  <c r="D250" i="15"/>
  <c r="B250" i="15"/>
  <c r="H131" i="15"/>
  <c r="E131" i="15"/>
  <c r="B250" i="14"/>
  <c r="D250" i="14"/>
  <c r="A251" i="14"/>
  <c r="H133" i="14"/>
  <c r="J133" i="14" s="1"/>
  <c r="E133" i="14"/>
  <c r="I132" i="12"/>
  <c r="C133" i="12" s="1"/>
  <c r="F132" i="12"/>
  <c r="G132" i="12" s="1"/>
  <c r="B250" i="12"/>
  <c r="A251" i="12"/>
  <c r="D250" i="12"/>
  <c r="B256" i="19" l="1"/>
  <c r="D256" i="19"/>
  <c r="A257" i="19"/>
  <c r="H134" i="19"/>
  <c r="J134" i="19" s="1"/>
  <c r="E134" i="19"/>
  <c r="I131" i="16"/>
  <c r="C132" i="16" s="1"/>
  <c r="F131" i="16"/>
  <c r="G131" i="16" s="1"/>
  <c r="J131" i="16"/>
  <c r="A252" i="16"/>
  <c r="D251" i="16"/>
  <c r="B251" i="16"/>
  <c r="I131" i="15"/>
  <c r="C132" i="15" s="1"/>
  <c r="F131" i="15"/>
  <c r="G131" i="15" s="1"/>
  <c r="J131" i="15"/>
  <c r="A252" i="15"/>
  <c r="D251" i="15"/>
  <c r="B251" i="15"/>
  <c r="D251" i="14"/>
  <c r="A252" i="14"/>
  <c r="B251" i="14"/>
  <c r="F133" i="14"/>
  <c r="G133" i="14" s="1"/>
  <c r="I133" i="14"/>
  <c r="C134" i="14" s="1"/>
  <c r="H133" i="12"/>
  <c r="J133" i="12" s="1"/>
  <c r="E133" i="12"/>
  <c r="A252" i="12"/>
  <c r="D251" i="12"/>
  <c r="B251" i="12"/>
  <c r="D257" i="19" l="1"/>
  <c r="A258" i="19"/>
  <c r="B257" i="19"/>
  <c r="I134" i="19"/>
  <c r="C135" i="19" s="1"/>
  <c r="F134" i="19"/>
  <c r="G134" i="19" s="1"/>
  <c r="A253" i="16"/>
  <c r="D252" i="16"/>
  <c r="B252" i="16"/>
  <c r="H132" i="16"/>
  <c r="E132" i="16"/>
  <c r="A253" i="15"/>
  <c r="D252" i="15"/>
  <c r="B252" i="15"/>
  <c r="H132" i="15"/>
  <c r="E132" i="15"/>
  <c r="B252" i="14"/>
  <c r="A253" i="14"/>
  <c r="D252" i="14"/>
  <c r="H134" i="14"/>
  <c r="J134" i="14" s="1"/>
  <c r="E134" i="14"/>
  <c r="I133" i="12"/>
  <c r="C134" i="12" s="1"/>
  <c r="F133" i="12"/>
  <c r="G133" i="12" s="1"/>
  <c r="B252" i="12"/>
  <c r="A253" i="12"/>
  <c r="D252" i="12"/>
  <c r="B258" i="19" l="1"/>
  <c r="D258" i="19"/>
  <c r="A259" i="19"/>
  <c r="H135" i="19"/>
  <c r="J135" i="19" s="1"/>
  <c r="E135" i="19"/>
  <c r="I132" i="16"/>
  <c r="C133" i="16" s="1"/>
  <c r="F132" i="16"/>
  <c r="G132" i="16" s="1"/>
  <c r="J132" i="16"/>
  <c r="A254" i="16"/>
  <c r="D253" i="16"/>
  <c r="B253" i="16"/>
  <c r="I132" i="15"/>
  <c r="C133" i="15" s="1"/>
  <c r="F132" i="15"/>
  <c r="G132" i="15" s="1"/>
  <c r="J132" i="15"/>
  <c r="A254" i="15"/>
  <c r="D253" i="15"/>
  <c r="B253" i="15"/>
  <c r="I134" i="14"/>
  <c r="C135" i="14" s="1"/>
  <c r="F134" i="14"/>
  <c r="G134" i="14" s="1"/>
  <c r="D253" i="14"/>
  <c r="A254" i="14"/>
  <c r="B253" i="14"/>
  <c r="H134" i="12"/>
  <c r="J134" i="12" s="1"/>
  <c r="E134" i="12"/>
  <c r="A254" i="12"/>
  <c r="D253" i="12"/>
  <c r="B253" i="12"/>
  <c r="F135" i="19" l="1"/>
  <c r="G135" i="19" s="1"/>
  <c r="I135" i="19"/>
  <c r="C136" i="19" s="1"/>
  <c r="D259" i="19"/>
  <c r="A260" i="19"/>
  <c r="B259" i="19"/>
  <c r="A255" i="16"/>
  <c r="D254" i="16"/>
  <c r="B254" i="16"/>
  <c r="H133" i="16"/>
  <c r="E133" i="16"/>
  <c r="A255" i="15"/>
  <c r="D254" i="15"/>
  <c r="B254" i="15"/>
  <c r="H133" i="15"/>
  <c r="E133" i="15"/>
  <c r="H135" i="14"/>
  <c r="J135" i="14" s="1"/>
  <c r="E135" i="14"/>
  <c r="B254" i="14"/>
  <c r="D254" i="14"/>
  <c r="A255" i="14"/>
  <c r="F134" i="12"/>
  <c r="G134" i="12" s="1"/>
  <c r="I134" i="12"/>
  <c r="C135" i="12" s="1"/>
  <c r="B254" i="12"/>
  <c r="A255" i="12"/>
  <c r="D254" i="12"/>
  <c r="B260" i="19" l="1"/>
  <c r="A261" i="19"/>
  <c r="D260" i="19"/>
  <c r="E136" i="19"/>
  <c r="H136" i="19"/>
  <c r="J136" i="19" s="1"/>
  <c r="I133" i="16"/>
  <c r="C134" i="16" s="1"/>
  <c r="F133" i="16"/>
  <c r="G133" i="16" s="1"/>
  <c r="J133" i="16"/>
  <c r="A256" i="16"/>
  <c r="D255" i="16"/>
  <c r="B255" i="16"/>
  <c r="I133" i="15"/>
  <c r="C134" i="15" s="1"/>
  <c r="F133" i="15"/>
  <c r="G133" i="15" s="1"/>
  <c r="J133" i="15"/>
  <c r="A256" i="15"/>
  <c r="D255" i="15"/>
  <c r="B255" i="15"/>
  <c r="F135" i="14"/>
  <c r="G135" i="14" s="1"/>
  <c r="I135" i="14"/>
  <c r="C136" i="14" s="1"/>
  <c r="D255" i="14"/>
  <c r="B255" i="14"/>
  <c r="A256" i="14"/>
  <c r="H135" i="12"/>
  <c r="J135" i="12" s="1"/>
  <c r="E135" i="12"/>
  <c r="A256" i="12"/>
  <c r="D255" i="12"/>
  <c r="B255" i="12"/>
  <c r="D261" i="19" l="1"/>
  <c r="B261" i="19"/>
  <c r="A262" i="19"/>
  <c r="I136" i="19"/>
  <c r="C137" i="19" s="1"/>
  <c r="F136" i="19"/>
  <c r="G136" i="19" s="1"/>
  <c r="A257" i="16"/>
  <c r="D256" i="16"/>
  <c r="B256" i="16"/>
  <c r="H134" i="16"/>
  <c r="E134" i="16"/>
  <c r="A257" i="15"/>
  <c r="D256" i="15"/>
  <c r="B256" i="15"/>
  <c r="H134" i="15"/>
  <c r="E134" i="15"/>
  <c r="B256" i="14"/>
  <c r="D256" i="14"/>
  <c r="A257" i="14"/>
  <c r="H136" i="14"/>
  <c r="J136" i="14" s="1"/>
  <c r="E136" i="14"/>
  <c r="I135" i="12"/>
  <c r="C136" i="12" s="1"/>
  <c r="F135" i="12"/>
  <c r="G135" i="12" s="1"/>
  <c r="B256" i="12"/>
  <c r="A257" i="12"/>
  <c r="D256" i="12"/>
  <c r="B262" i="19" l="1"/>
  <c r="D262" i="19"/>
  <c r="A263" i="19"/>
  <c r="H137" i="19"/>
  <c r="J137" i="19" s="1"/>
  <c r="E137" i="19"/>
  <c r="I134" i="16"/>
  <c r="C135" i="16" s="1"/>
  <c r="F134" i="16"/>
  <c r="G134" i="16" s="1"/>
  <c r="J134" i="16"/>
  <c r="A258" i="16"/>
  <c r="D257" i="16"/>
  <c r="B257" i="16"/>
  <c r="I134" i="15"/>
  <c r="C135" i="15" s="1"/>
  <c r="F134" i="15"/>
  <c r="G134" i="15" s="1"/>
  <c r="J134" i="15"/>
  <c r="A258" i="15"/>
  <c r="D257" i="15"/>
  <c r="B257" i="15"/>
  <c r="F136" i="14"/>
  <c r="G136" i="14" s="1"/>
  <c r="I136" i="14"/>
  <c r="C137" i="14" s="1"/>
  <c r="D257" i="14"/>
  <c r="A258" i="14"/>
  <c r="B257" i="14"/>
  <c r="H136" i="12"/>
  <c r="J136" i="12" s="1"/>
  <c r="E136" i="12"/>
  <c r="A258" i="12"/>
  <c r="D257" i="12"/>
  <c r="B257" i="12"/>
  <c r="F137" i="19" l="1"/>
  <c r="G137" i="19" s="1"/>
  <c r="I137" i="19"/>
  <c r="C138" i="19" s="1"/>
  <c r="D263" i="19"/>
  <c r="A264" i="19"/>
  <c r="B263" i="19"/>
  <c r="A259" i="16"/>
  <c r="D258" i="16"/>
  <c r="B258" i="16"/>
  <c r="H135" i="16"/>
  <c r="E135" i="16"/>
  <c r="A259" i="15"/>
  <c r="D258" i="15"/>
  <c r="B258" i="15"/>
  <c r="H135" i="15"/>
  <c r="E135" i="15"/>
  <c r="B258" i="14"/>
  <c r="D258" i="14"/>
  <c r="A259" i="14"/>
  <c r="H137" i="14"/>
  <c r="J137" i="14" s="1"/>
  <c r="E137" i="14"/>
  <c r="F136" i="12"/>
  <c r="G136" i="12" s="1"/>
  <c r="I136" i="12"/>
  <c r="C137" i="12" s="1"/>
  <c r="B258" i="12"/>
  <c r="A259" i="12"/>
  <c r="D258" i="12"/>
  <c r="H138" i="19" l="1"/>
  <c r="J138" i="19" s="1"/>
  <c r="E138" i="19"/>
  <c r="B264" i="19"/>
  <c r="A265" i="19"/>
  <c r="D264" i="19"/>
  <c r="I135" i="16"/>
  <c r="C136" i="16" s="1"/>
  <c r="F135" i="16"/>
  <c r="G135" i="16" s="1"/>
  <c r="J135" i="16"/>
  <c r="A260" i="16"/>
  <c r="D259" i="16"/>
  <c r="B259" i="16"/>
  <c r="I135" i="15"/>
  <c r="C136" i="15" s="1"/>
  <c r="F135" i="15"/>
  <c r="G135" i="15" s="1"/>
  <c r="J135" i="15"/>
  <c r="A260" i="15"/>
  <c r="D259" i="15"/>
  <c r="B259" i="15"/>
  <c r="D259" i="14"/>
  <c r="A260" i="14"/>
  <c r="B259" i="14"/>
  <c r="F137" i="14"/>
  <c r="G137" i="14" s="1"/>
  <c r="I137" i="14"/>
  <c r="C138" i="14" s="1"/>
  <c r="H137" i="12"/>
  <c r="J137" i="12" s="1"/>
  <c r="E137" i="12"/>
  <c r="A260" i="12"/>
  <c r="D259" i="12"/>
  <c r="B259" i="12"/>
  <c r="D265" i="19" l="1"/>
  <c r="B265" i="19"/>
  <c r="A266" i="19"/>
  <c r="I138" i="19"/>
  <c r="C139" i="19" s="1"/>
  <c r="F138" i="19"/>
  <c r="G138" i="19" s="1"/>
  <c r="A261" i="16"/>
  <c r="D260" i="16"/>
  <c r="B260" i="16"/>
  <c r="H136" i="16"/>
  <c r="E136" i="16"/>
  <c r="A261" i="15"/>
  <c r="D260" i="15"/>
  <c r="B260" i="15"/>
  <c r="H136" i="15"/>
  <c r="E136" i="15"/>
  <c r="B260" i="14"/>
  <c r="A261" i="14"/>
  <c r="D260" i="14"/>
  <c r="H138" i="14"/>
  <c r="J138" i="14" s="1"/>
  <c r="E138" i="14"/>
  <c r="F137" i="12"/>
  <c r="G137" i="12" s="1"/>
  <c r="I137" i="12"/>
  <c r="C138" i="12" s="1"/>
  <c r="B260" i="12"/>
  <c r="A261" i="12"/>
  <c r="D260" i="12"/>
  <c r="B266" i="19" l="1"/>
  <c r="D266" i="19"/>
  <c r="A267" i="19"/>
  <c r="H139" i="19"/>
  <c r="J139" i="19" s="1"/>
  <c r="E139" i="19"/>
  <c r="I136" i="16"/>
  <c r="C137" i="16" s="1"/>
  <c r="F136" i="16"/>
  <c r="G136" i="16" s="1"/>
  <c r="J136" i="16"/>
  <c r="A262" i="16"/>
  <c r="D261" i="16"/>
  <c r="B261" i="16"/>
  <c r="I136" i="15"/>
  <c r="C137" i="15" s="1"/>
  <c r="F136" i="15"/>
  <c r="G136" i="15" s="1"/>
  <c r="J136" i="15"/>
  <c r="A262" i="15"/>
  <c r="D261" i="15"/>
  <c r="B261" i="15"/>
  <c r="F138" i="14"/>
  <c r="G138" i="14" s="1"/>
  <c r="I138" i="14"/>
  <c r="C139" i="14" s="1"/>
  <c r="D261" i="14"/>
  <c r="A262" i="14"/>
  <c r="B261" i="14"/>
  <c r="H138" i="12"/>
  <c r="J138" i="12" s="1"/>
  <c r="E138" i="12"/>
  <c r="A262" i="12"/>
  <c r="D261" i="12"/>
  <c r="B261" i="12"/>
  <c r="D267" i="19" l="1"/>
  <c r="A268" i="19"/>
  <c r="B267" i="19"/>
  <c r="I139" i="19"/>
  <c r="C140" i="19" s="1"/>
  <c r="F139" i="19"/>
  <c r="G139" i="19" s="1"/>
  <c r="A263" i="16"/>
  <c r="D262" i="16"/>
  <c r="B262" i="16"/>
  <c r="H137" i="16"/>
  <c r="E137" i="16"/>
  <c r="A263" i="15"/>
  <c r="D262" i="15"/>
  <c r="B262" i="15"/>
  <c r="H137" i="15"/>
  <c r="E137" i="15"/>
  <c r="B262" i="14"/>
  <c r="D262" i="14"/>
  <c r="A263" i="14"/>
  <c r="H139" i="14"/>
  <c r="J139" i="14" s="1"/>
  <c r="E139" i="14"/>
  <c r="I138" i="12"/>
  <c r="C139" i="12" s="1"/>
  <c r="F138" i="12"/>
  <c r="G138" i="12" s="1"/>
  <c r="B262" i="12"/>
  <c r="A263" i="12"/>
  <c r="D262" i="12"/>
  <c r="B268" i="19" l="1"/>
  <c r="A269" i="19"/>
  <c r="D268" i="19"/>
  <c r="H140" i="19"/>
  <c r="J140" i="19" s="1"/>
  <c r="E140" i="19"/>
  <c r="I137" i="16"/>
  <c r="C138" i="16" s="1"/>
  <c r="F137" i="16"/>
  <c r="G137" i="16" s="1"/>
  <c r="J137" i="16"/>
  <c r="A264" i="16"/>
  <c r="D263" i="16"/>
  <c r="B263" i="16"/>
  <c r="I137" i="15"/>
  <c r="C138" i="15" s="1"/>
  <c r="F137" i="15"/>
  <c r="G137" i="15" s="1"/>
  <c r="J137" i="15"/>
  <c r="A264" i="15"/>
  <c r="D263" i="15"/>
  <c r="B263" i="15"/>
  <c r="D263" i="14"/>
  <c r="B263" i="14"/>
  <c r="A264" i="14"/>
  <c r="I139" i="14"/>
  <c r="C140" i="14" s="1"/>
  <c r="F139" i="14"/>
  <c r="G139" i="14" s="1"/>
  <c r="H139" i="12"/>
  <c r="J139" i="12" s="1"/>
  <c r="E139" i="12"/>
  <c r="A264" i="12"/>
  <c r="D263" i="12"/>
  <c r="B263" i="12"/>
  <c r="D269" i="19" l="1"/>
  <c r="A270" i="19"/>
  <c r="B269" i="19"/>
  <c r="F140" i="19"/>
  <c r="G140" i="19" s="1"/>
  <c r="I140" i="19"/>
  <c r="C141" i="19" s="1"/>
  <c r="A265" i="16"/>
  <c r="D264" i="16"/>
  <c r="B264" i="16"/>
  <c r="H138" i="16"/>
  <c r="E138" i="16"/>
  <c r="A265" i="15"/>
  <c r="D264" i="15"/>
  <c r="B264" i="15"/>
  <c r="H138" i="15"/>
  <c r="E138" i="15"/>
  <c r="H140" i="14"/>
  <c r="J140" i="14" s="1"/>
  <c r="E140" i="14"/>
  <c r="B264" i="14"/>
  <c r="D264" i="14"/>
  <c r="A265" i="14"/>
  <c r="I139" i="12"/>
  <c r="C140" i="12" s="1"/>
  <c r="F139" i="12"/>
  <c r="G139" i="12" s="1"/>
  <c r="B264" i="12"/>
  <c r="A265" i="12"/>
  <c r="D264" i="12"/>
  <c r="B270" i="19" l="1"/>
  <c r="A271" i="19"/>
  <c r="D270" i="19"/>
  <c r="H141" i="19"/>
  <c r="J141" i="19" s="1"/>
  <c r="E141" i="19"/>
  <c r="I138" i="16"/>
  <c r="C139" i="16" s="1"/>
  <c r="F138" i="16"/>
  <c r="G138" i="16" s="1"/>
  <c r="J138" i="16"/>
  <c r="A266" i="16"/>
  <c r="D265" i="16"/>
  <c r="B265" i="16"/>
  <c r="I138" i="15"/>
  <c r="C139" i="15" s="1"/>
  <c r="F138" i="15"/>
  <c r="G138" i="15" s="1"/>
  <c r="J138" i="15"/>
  <c r="A266" i="15"/>
  <c r="D265" i="15"/>
  <c r="B265" i="15"/>
  <c r="F140" i="14"/>
  <c r="G140" i="14" s="1"/>
  <c r="I140" i="14"/>
  <c r="C141" i="14" s="1"/>
  <c r="D265" i="14"/>
  <c r="A266" i="14"/>
  <c r="B265" i="14"/>
  <c r="H140" i="12"/>
  <c r="J140" i="12" s="1"/>
  <c r="E140" i="12"/>
  <c r="A266" i="12"/>
  <c r="D265" i="12"/>
  <c r="B265" i="12"/>
  <c r="D271" i="19" l="1"/>
  <c r="A272" i="19"/>
  <c r="B271" i="19"/>
  <c r="F141" i="19"/>
  <c r="G141" i="19" s="1"/>
  <c r="I141" i="19"/>
  <c r="C142" i="19" s="1"/>
  <c r="A267" i="16"/>
  <c r="D266" i="16"/>
  <c r="B266" i="16"/>
  <c r="H139" i="16"/>
  <c r="E139" i="16"/>
  <c r="A267" i="15"/>
  <c r="D266" i="15"/>
  <c r="B266" i="15"/>
  <c r="H139" i="15"/>
  <c r="E139" i="15"/>
  <c r="H141" i="14"/>
  <c r="J141" i="14" s="1"/>
  <c r="E141" i="14"/>
  <c r="B266" i="14"/>
  <c r="D266" i="14"/>
  <c r="A267" i="14"/>
  <c r="F140" i="12"/>
  <c r="G140" i="12" s="1"/>
  <c r="I140" i="12"/>
  <c r="C141" i="12" s="1"/>
  <c r="B266" i="12"/>
  <c r="A267" i="12"/>
  <c r="D266" i="12"/>
  <c r="H142" i="19" l="1"/>
  <c r="J142" i="19" s="1"/>
  <c r="E142" i="19"/>
  <c r="B272" i="19"/>
  <c r="D272" i="19"/>
  <c r="A273" i="19"/>
  <c r="I139" i="16"/>
  <c r="C140" i="16" s="1"/>
  <c r="F139" i="16"/>
  <c r="G139" i="16" s="1"/>
  <c r="J139" i="16"/>
  <c r="A268" i="16"/>
  <c r="D267" i="16"/>
  <c r="B267" i="16"/>
  <c r="I139" i="15"/>
  <c r="C140" i="15" s="1"/>
  <c r="F139" i="15"/>
  <c r="G139" i="15" s="1"/>
  <c r="J139" i="15"/>
  <c r="A268" i="15"/>
  <c r="D267" i="15"/>
  <c r="B267" i="15"/>
  <c r="F141" i="14"/>
  <c r="G141" i="14" s="1"/>
  <c r="I141" i="14"/>
  <c r="C142" i="14" s="1"/>
  <c r="D267" i="14"/>
  <c r="A268" i="14"/>
  <c r="B267" i="14"/>
  <c r="E141" i="12"/>
  <c r="H141" i="12"/>
  <c r="J141" i="12" s="1"/>
  <c r="A268" i="12"/>
  <c r="D267" i="12"/>
  <c r="B267" i="12"/>
  <c r="F142" i="19" l="1"/>
  <c r="G142" i="19" s="1"/>
  <c r="I142" i="19"/>
  <c r="C143" i="19" s="1"/>
  <c r="D273" i="19"/>
  <c r="A274" i="19"/>
  <c r="B273" i="19"/>
  <c r="A269" i="16"/>
  <c r="D268" i="16"/>
  <c r="B268" i="16"/>
  <c r="H140" i="16"/>
  <c r="E140" i="16"/>
  <c r="A269" i="15"/>
  <c r="D268" i="15"/>
  <c r="B268" i="15"/>
  <c r="H140" i="15"/>
  <c r="E140" i="15"/>
  <c r="B268" i="14"/>
  <c r="A269" i="14"/>
  <c r="D268" i="14"/>
  <c r="H142" i="14"/>
  <c r="J142" i="14" s="1"/>
  <c r="E142" i="14"/>
  <c r="I141" i="12"/>
  <c r="C142" i="12" s="1"/>
  <c r="F141" i="12"/>
  <c r="G141" i="12" s="1"/>
  <c r="B268" i="12"/>
  <c r="A269" i="12"/>
  <c r="D268" i="12"/>
  <c r="B274" i="19" l="1"/>
  <c r="A275" i="19"/>
  <c r="D274" i="19"/>
  <c r="H143" i="19"/>
  <c r="J143" i="19" s="1"/>
  <c r="E143" i="19"/>
  <c r="I140" i="16"/>
  <c r="C141" i="16" s="1"/>
  <c r="F140" i="16"/>
  <c r="G140" i="16" s="1"/>
  <c r="J140" i="16"/>
  <c r="A270" i="16"/>
  <c r="D269" i="16"/>
  <c r="B269" i="16"/>
  <c r="I140" i="15"/>
  <c r="C141" i="15" s="1"/>
  <c r="F140" i="15"/>
  <c r="G140" i="15" s="1"/>
  <c r="J140" i="15"/>
  <c r="A270" i="15"/>
  <c r="D269" i="15"/>
  <c r="B269" i="15"/>
  <c r="D269" i="14"/>
  <c r="A270" i="14"/>
  <c r="B269" i="14"/>
  <c r="I142" i="14"/>
  <c r="C143" i="14" s="1"/>
  <c r="F142" i="14"/>
  <c r="G142" i="14" s="1"/>
  <c r="H142" i="12"/>
  <c r="J142" i="12" s="1"/>
  <c r="E142" i="12"/>
  <c r="A270" i="12"/>
  <c r="D269" i="12"/>
  <c r="B269" i="12"/>
  <c r="D275" i="19" l="1"/>
  <c r="A276" i="19"/>
  <c r="B275" i="19"/>
  <c r="I143" i="19"/>
  <c r="C144" i="19" s="1"/>
  <c r="F143" i="19"/>
  <c r="G143" i="19" s="1"/>
  <c r="A271" i="16"/>
  <c r="D270" i="16"/>
  <c r="B270" i="16"/>
  <c r="H141" i="16"/>
  <c r="E141" i="16"/>
  <c r="A271" i="15"/>
  <c r="D270" i="15"/>
  <c r="B270" i="15"/>
  <c r="H141" i="15"/>
  <c r="E141" i="15"/>
  <c r="H143" i="14"/>
  <c r="J143" i="14" s="1"/>
  <c r="E143" i="14"/>
  <c r="B270" i="14"/>
  <c r="D270" i="14"/>
  <c r="A271" i="14"/>
  <c r="I142" i="12"/>
  <c r="C143" i="12" s="1"/>
  <c r="F142" i="12"/>
  <c r="G142" i="12" s="1"/>
  <c r="B270" i="12"/>
  <c r="A271" i="12"/>
  <c r="D270" i="12"/>
  <c r="B276" i="19" l="1"/>
  <c r="D276" i="19"/>
  <c r="A277" i="19"/>
  <c r="H144" i="19"/>
  <c r="J144" i="19" s="1"/>
  <c r="E144" i="19"/>
  <c r="I141" i="16"/>
  <c r="C142" i="16" s="1"/>
  <c r="F141" i="16"/>
  <c r="G141" i="16" s="1"/>
  <c r="J141" i="16"/>
  <c r="A272" i="16"/>
  <c r="D271" i="16"/>
  <c r="B271" i="16"/>
  <c r="I141" i="15"/>
  <c r="C142" i="15" s="1"/>
  <c r="F141" i="15"/>
  <c r="G141" i="15" s="1"/>
  <c r="J141" i="15"/>
  <c r="A272" i="15"/>
  <c r="D271" i="15"/>
  <c r="B271" i="15"/>
  <c r="D271" i="14"/>
  <c r="B271" i="14"/>
  <c r="A272" i="14"/>
  <c r="F143" i="14"/>
  <c r="G143" i="14" s="1"/>
  <c r="I143" i="14"/>
  <c r="C144" i="14" s="1"/>
  <c r="H143" i="12"/>
  <c r="J143" i="12" s="1"/>
  <c r="E143" i="12"/>
  <c r="A272" i="12"/>
  <c r="D271" i="12"/>
  <c r="B271" i="12"/>
  <c r="I144" i="19" l="1"/>
  <c r="C145" i="19" s="1"/>
  <c r="F144" i="19"/>
  <c r="G144" i="19" s="1"/>
  <c r="D277" i="19"/>
  <c r="A278" i="19"/>
  <c r="B277" i="19"/>
  <c r="A273" i="16"/>
  <c r="D272" i="16"/>
  <c r="B272" i="16"/>
  <c r="H142" i="16"/>
  <c r="E142" i="16"/>
  <c r="A273" i="15"/>
  <c r="D272" i="15"/>
  <c r="B272" i="15"/>
  <c r="H142" i="15"/>
  <c r="E142" i="15"/>
  <c r="B272" i="14"/>
  <c r="D272" i="14"/>
  <c r="A273" i="14"/>
  <c r="H144" i="14"/>
  <c r="J144" i="14" s="1"/>
  <c r="E144" i="14"/>
  <c r="F143" i="12"/>
  <c r="G143" i="12" s="1"/>
  <c r="I143" i="12"/>
  <c r="C144" i="12" s="1"/>
  <c r="B272" i="12"/>
  <c r="A273" i="12"/>
  <c r="D272" i="12"/>
  <c r="A279" i="19" l="1"/>
  <c r="B278" i="19"/>
  <c r="D278" i="19"/>
  <c r="E145" i="19"/>
  <c r="H145" i="19"/>
  <c r="J145" i="19" s="1"/>
  <c r="I142" i="16"/>
  <c r="C143" i="16" s="1"/>
  <c r="F142" i="16"/>
  <c r="G142" i="16" s="1"/>
  <c r="J142" i="16"/>
  <c r="A274" i="16"/>
  <c r="D273" i="16"/>
  <c r="B273" i="16"/>
  <c r="I142" i="15"/>
  <c r="C143" i="15" s="1"/>
  <c r="F142" i="15"/>
  <c r="G142" i="15" s="1"/>
  <c r="J142" i="15"/>
  <c r="A274" i="15"/>
  <c r="D273" i="15"/>
  <c r="B273" i="15"/>
  <c r="I144" i="14"/>
  <c r="C145" i="14" s="1"/>
  <c r="F144" i="14"/>
  <c r="G144" i="14" s="1"/>
  <c r="D273" i="14"/>
  <c r="A274" i="14"/>
  <c r="B273" i="14"/>
  <c r="A274" i="12"/>
  <c r="D273" i="12"/>
  <c r="B273" i="12"/>
  <c r="E144" i="12"/>
  <c r="H144" i="12"/>
  <c r="J144" i="12" s="1"/>
  <c r="D279" i="19" l="1"/>
  <c r="B279" i="19"/>
  <c r="A280" i="19"/>
  <c r="I145" i="19"/>
  <c r="C146" i="19" s="1"/>
  <c r="F145" i="19"/>
  <c r="G145" i="19" s="1"/>
  <c r="A275" i="16"/>
  <c r="D274" i="16"/>
  <c r="B274" i="16"/>
  <c r="H143" i="16"/>
  <c r="E143" i="16"/>
  <c r="A275" i="15"/>
  <c r="D274" i="15"/>
  <c r="B274" i="15"/>
  <c r="H143" i="15"/>
  <c r="E143" i="15"/>
  <c r="H145" i="14"/>
  <c r="J145" i="14" s="1"/>
  <c r="E145" i="14"/>
  <c r="B274" i="14"/>
  <c r="D274" i="14"/>
  <c r="A275" i="14"/>
  <c r="B274" i="12"/>
  <c r="A275" i="12"/>
  <c r="D274" i="12"/>
  <c r="F144" i="12"/>
  <c r="G144" i="12" s="1"/>
  <c r="I144" i="12"/>
  <c r="C145" i="12" s="1"/>
  <c r="D280" i="19" l="1"/>
  <c r="B280" i="19"/>
  <c r="A281" i="19"/>
  <c r="H146" i="19"/>
  <c r="J146" i="19" s="1"/>
  <c r="E146" i="19"/>
  <c r="I143" i="16"/>
  <c r="C144" i="16" s="1"/>
  <c r="F143" i="16"/>
  <c r="G143" i="16" s="1"/>
  <c r="J143" i="16"/>
  <c r="A276" i="16"/>
  <c r="D275" i="16"/>
  <c r="B275" i="16"/>
  <c r="I143" i="15"/>
  <c r="C144" i="15" s="1"/>
  <c r="F143" i="15"/>
  <c r="G143" i="15" s="1"/>
  <c r="J143" i="15"/>
  <c r="A276" i="15"/>
  <c r="D275" i="15"/>
  <c r="B275" i="15"/>
  <c r="D275" i="14"/>
  <c r="A276" i="14"/>
  <c r="B275" i="14"/>
  <c r="F145" i="14"/>
  <c r="G145" i="14" s="1"/>
  <c r="I145" i="14"/>
  <c r="C146" i="14" s="1"/>
  <c r="D275" i="12"/>
  <c r="A276" i="12"/>
  <c r="B275" i="12"/>
  <c r="H145" i="12"/>
  <c r="J145" i="12" s="1"/>
  <c r="E145" i="12"/>
  <c r="I146" i="19" l="1"/>
  <c r="C147" i="19" s="1"/>
  <c r="F146" i="19"/>
  <c r="G146" i="19" s="1"/>
  <c r="B281" i="19"/>
  <c r="D281" i="19"/>
  <c r="A282" i="19"/>
  <c r="A277" i="16"/>
  <c r="D276" i="16"/>
  <c r="B276" i="16"/>
  <c r="H144" i="16"/>
  <c r="E144" i="16"/>
  <c r="A277" i="15"/>
  <c r="D276" i="15"/>
  <c r="B276" i="15"/>
  <c r="H144" i="15"/>
  <c r="E144" i="15"/>
  <c r="H146" i="14"/>
  <c r="J146" i="14" s="1"/>
  <c r="E146" i="14"/>
  <c r="A277" i="14"/>
  <c r="D276" i="14"/>
  <c r="B276" i="14"/>
  <c r="I145" i="12"/>
  <c r="C146" i="12" s="1"/>
  <c r="F145" i="12"/>
  <c r="G145" i="12" s="1"/>
  <c r="D276" i="12"/>
  <c r="B276" i="12"/>
  <c r="A277" i="12"/>
  <c r="H147" i="19" l="1"/>
  <c r="J147" i="19" s="1"/>
  <c r="E147" i="19"/>
  <c r="D282" i="19"/>
  <c r="A283" i="19"/>
  <c r="B282" i="19"/>
  <c r="I144" i="16"/>
  <c r="C145" i="16" s="1"/>
  <c r="F144" i="16"/>
  <c r="G144" i="16" s="1"/>
  <c r="J144" i="16"/>
  <c r="A278" i="16"/>
  <c r="D277" i="16"/>
  <c r="B277" i="16"/>
  <c r="I144" i="15"/>
  <c r="C145" i="15" s="1"/>
  <c r="F144" i="15"/>
  <c r="G144" i="15" s="1"/>
  <c r="J144" i="15"/>
  <c r="A278" i="15"/>
  <c r="D277" i="15"/>
  <c r="B277" i="15"/>
  <c r="F146" i="14"/>
  <c r="G146" i="14" s="1"/>
  <c r="I146" i="14"/>
  <c r="C147" i="14" s="1"/>
  <c r="D277" i="14"/>
  <c r="B277" i="14"/>
  <c r="A278" i="14"/>
  <c r="B277" i="12"/>
  <c r="D277" i="12"/>
  <c r="A278" i="12"/>
  <c r="H146" i="12"/>
  <c r="J146" i="12" s="1"/>
  <c r="E146" i="12"/>
  <c r="A284" i="19" l="1"/>
  <c r="D283" i="19"/>
  <c r="B283" i="19"/>
  <c r="F147" i="19"/>
  <c r="G147" i="19" s="1"/>
  <c r="I147" i="19"/>
  <c r="C148" i="19" s="1"/>
  <c r="A279" i="16"/>
  <c r="D278" i="16"/>
  <c r="B278" i="16"/>
  <c r="H145" i="16"/>
  <c r="E145" i="16"/>
  <c r="A279" i="15"/>
  <c r="D278" i="15"/>
  <c r="B278" i="15"/>
  <c r="H145" i="15"/>
  <c r="E145" i="15"/>
  <c r="A279" i="14"/>
  <c r="B278" i="14"/>
  <c r="D278" i="14"/>
  <c r="H147" i="14"/>
  <c r="J147" i="14" s="1"/>
  <c r="E147" i="14"/>
  <c r="F146" i="12"/>
  <c r="G146" i="12" s="1"/>
  <c r="I146" i="12"/>
  <c r="C147" i="12" s="1"/>
  <c r="D278" i="12"/>
  <c r="A279" i="12"/>
  <c r="B278" i="12"/>
  <c r="H148" i="19" l="1"/>
  <c r="J148" i="19" s="1"/>
  <c r="E148" i="19"/>
  <c r="D284" i="19"/>
  <c r="B284" i="19"/>
  <c r="A285" i="19"/>
  <c r="I145" i="16"/>
  <c r="C146" i="16" s="1"/>
  <c r="F145" i="16"/>
  <c r="G145" i="16" s="1"/>
  <c r="J145" i="16"/>
  <c r="A280" i="16"/>
  <c r="D279" i="16"/>
  <c r="B279" i="16"/>
  <c r="I145" i="15"/>
  <c r="C146" i="15" s="1"/>
  <c r="F145" i="15"/>
  <c r="G145" i="15" s="1"/>
  <c r="J145" i="15"/>
  <c r="A280" i="15"/>
  <c r="D279" i="15"/>
  <c r="B279" i="15"/>
  <c r="A280" i="14"/>
  <c r="B279" i="14"/>
  <c r="D279" i="14"/>
  <c r="F147" i="14"/>
  <c r="G147" i="14" s="1"/>
  <c r="I147" i="14"/>
  <c r="C148" i="14" s="1"/>
  <c r="H147" i="12"/>
  <c r="J147" i="12" s="1"/>
  <c r="E147" i="12"/>
  <c r="B279" i="12"/>
  <c r="D279" i="12"/>
  <c r="A280" i="12"/>
  <c r="I148" i="19" l="1"/>
  <c r="C149" i="19" s="1"/>
  <c r="F148" i="19"/>
  <c r="G148" i="19" s="1"/>
  <c r="A286" i="19"/>
  <c r="B285" i="19"/>
  <c r="D285" i="19"/>
  <c r="A281" i="16"/>
  <c r="D280" i="16"/>
  <c r="B280" i="16"/>
  <c r="H146" i="16"/>
  <c r="E146" i="16"/>
  <c r="A281" i="15"/>
  <c r="D280" i="15"/>
  <c r="B280" i="15"/>
  <c r="H146" i="15"/>
  <c r="E146" i="15"/>
  <c r="A281" i="14"/>
  <c r="D280" i="14"/>
  <c r="B280" i="14"/>
  <c r="E148" i="14"/>
  <c r="H148" i="14"/>
  <c r="J148" i="14" s="1"/>
  <c r="I147" i="12"/>
  <c r="C148" i="12" s="1"/>
  <c r="F147" i="12"/>
  <c r="G147" i="12" s="1"/>
  <c r="D280" i="12"/>
  <c r="A281" i="12"/>
  <c r="B280" i="12"/>
  <c r="D286" i="19" l="1"/>
  <c r="B286" i="19"/>
  <c r="A287" i="19"/>
  <c r="H149" i="19"/>
  <c r="J149" i="19" s="1"/>
  <c r="E149" i="19"/>
  <c r="I146" i="16"/>
  <c r="C147" i="16" s="1"/>
  <c r="F146" i="16"/>
  <c r="G146" i="16" s="1"/>
  <c r="J146" i="16"/>
  <c r="A282" i="16"/>
  <c r="D281" i="16"/>
  <c r="B281" i="16"/>
  <c r="I146" i="15"/>
  <c r="C147" i="15" s="1"/>
  <c r="F146" i="15"/>
  <c r="G146" i="15" s="1"/>
  <c r="J146" i="15"/>
  <c r="A282" i="15"/>
  <c r="D281" i="15"/>
  <c r="B281" i="15"/>
  <c r="F148" i="14"/>
  <c r="G148" i="14" s="1"/>
  <c r="I148" i="14"/>
  <c r="C149" i="14" s="1"/>
  <c r="B281" i="14"/>
  <c r="A282" i="14"/>
  <c r="D281" i="14"/>
  <c r="B281" i="12"/>
  <c r="A282" i="12"/>
  <c r="D281" i="12"/>
  <c r="H148" i="12"/>
  <c r="J148" i="12" s="1"/>
  <c r="E148" i="12"/>
  <c r="A288" i="19" l="1"/>
  <c r="D287" i="19"/>
  <c r="B287" i="19"/>
  <c r="I149" i="19"/>
  <c r="C150" i="19" s="1"/>
  <c r="F149" i="19"/>
  <c r="G149" i="19" s="1"/>
  <c r="A283" i="16"/>
  <c r="D282" i="16"/>
  <c r="B282" i="16"/>
  <c r="H147" i="16"/>
  <c r="E147" i="16"/>
  <c r="A283" i="15"/>
  <c r="D282" i="15"/>
  <c r="B282" i="15"/>
  <c r="H147" i="15"/>
  <c r="E147" i="15"/>
  <c r="H149" i="14"/>
  <c r="J149" i="14" s="1"/>
  <c r="E149" i="14"/>
  <c r="A283" i="14"/>
  <c r="B282" i="14"/>
  <c r="D282" i="14"/>
  <c r="I148" i="12"/>
  <c r="C149" i="12" s="1"/>
  <c r="F148" i="12"/>
  <c r="G148" i="12" s="1"/>
  <c r="D282" i="12"/>
  <c r="A283" i="12"/>
  <c r="B282" i="12"/>
  <c r="D288" i="19" l="1"/>
  <c r="A289" i="19"/>
  <c r="B288" i="19"/>
  <c r="H150" i="19"/>
  <c r="J150" i="19" s="1"/>
  <c r="E150" i="19"/>
  <c r="I147" i="16"/>
  <c r="C148" i="16" s="1"/>
  <c r="F147" i="16"/>
  <c r="G147" i="16" s="1"/>
  <c r="J147" i="16"/>
  <c r="A284" i="16"/>
  <c r="D283" i="16"/>
  <c r="B283" i="16"/>
  <c r="I147" i="15"/>
  <c r="C148" i="15" s="1"/>
  <c r="F147" i="15"/>
  <c r="G147" i="15" s="1"/>
  <c r="J147" i="15"/>
  <c r="A284" i="15"/>
  <c r="D283" i="15"/>
  <c r="B283" i="15"/>
  <c r="F149" i="14"/>
  <c r="G149" i="14" s="1"/>
  <c r="I149" i="14"/>
  <c r="C150" i="14" s="1"/>
  <c r="B283" i="14"/>
  <c r="A284" i="14"/>
  <c r="D283" i="14"/>
  <c r="B283" i="12"/>
  <c r="D283" i="12"/>
  <c r="A284" i="12"/>
  <c r="H149" i="12"/>
  <c r="J149" i="12" s="1"/>
  <c r="E149" i="12"/>
  <c r="A290" i="19" l="1"/>
  <c r="B289" i="19"/>
  <c r="D289" i="19"/>
  <c r="I150" i="19"/>
  <c r="C151" i="19" s="1"/>
  <c r="F150" i="19"/>
  <c r="G150" i="19" s="1"/>
  <c r="A285" i="16"/>
  <c r="D284" i="16"/>
  <c r="B284" i="16"/>
  <c r="H148" i="16"/>
  <c r="E148" i="16"/>
  <c r="A285" i="15"/>
  <c r="D284" i="15"/>
  <c r="B284" i="15"/>
  <c r="H148" i="15"/>
  <c r="E148" i="15"/>
  <c r="H150" i="14"/>
  <c r="J150" i="14" s="1"/>
  <c r="E150" i="14"/>
  <c r="A285" i="14"/>
  <c r="D284" i="14"/>
  <c r="B284" i="14"/>
  <c r="I149" i="12"/>
  <c r="C150" i="12" s="1"/>
  <c r="F149" i="12"/>
  <c r="G149" i="12" s="1"/>
  <c r="D284" i="12"/>
  <c r="B284" i="12"/>
  <c r="A285" i="12"/>
  <c r="H151" i="19" l="1"/>
  <c r="J151" i="19" s="1"/>
  <c r="E151" i="19"/>
  <c r="D290" i="19"/>
  <c r="B290" i="19"/>
  <c r="A291" i="19"/>
  <c r="I148" i="16"/>
  <c r="C149" i="16" s="1"/>
  <c r="F148" i="16"/>
  <c r="G148" i="16" s="1"/>
  <c r="J148" i="16"/>
  <c r="A286" i="16"/>
  <c r="D285" i="16"/>
  <c r="B285" i="16"/>
  <c r="I148" i="15"/>
  <c r="C149" i="15" s="1"/>
  <c r="F148" i="15"/>
  <c r="G148" i="15" s="1"/>
  <c r="J148" i="15"/>
  <c r="A286" i="15"/>
  <c r="D285" i="15"/>
  <c r="B285" i="15"/>
  <c r="D285" i="14"/>
  <c r="A286" i="14"/>
  <c r="B285" i="14"/>
  <c r="F150" i="14"/>
  <c r="G150" i="14" s="1"/>
  <c r="I150" i="14"/>
  <c r="C151" i="14" s="1"/>
  <c r="H150" i="12"/>
  <c r="J150" i="12" s="1"/>
  <c r="E150" i="12"/>
  <c r="B285" i="12"/>
  <c r="D285" i="12"/>
  <c r="A286" i="12"/>
  <c r="A292" i="19" l="1"/>
  <c r="D291" i="19"/>
  <c r="B291" i="19"/>
  <c r="F151" i="19"/>
  <c r="G151" i="19" s="1"/>
  <c r="I151" i="19"/>
  <c r="C152" i="19" s="1"/>
  <c r="A287" i="16"/>
  <c r="D286" i="16"/>
  <c r="B286" i="16"/>
  <c r="H149" i="16"/>
  <c r="E149" i="16"/>
  <c r="A287" i="15"/>
  <c r="D286" i="15"/>
  <c r="B286" i="15"/>
  <c r="H149" i="15"/>
  <c r="E149" i="15"/>
  <c r="A287" i="14"/>
  <c r="B286" i="14"/>
  <c r="D286" i="14"/>
  <c r="H151" i="14"/>
  <c r="J151" i="14" s="1"/>
  <c r="E151" i="14"/>
  <c r="I150" i="12"/>
  <c r="C151" i="12" s="1"/>
  <c r="F150" i="12"/>
  <c r="G150" i="12" s="1"/>
  <c r="D286" i="12"/>
  <c r="A287" i="12"/>
  <c r="B286" i="12"/>
  <c r="H152" i="19" l="1"/>
  <c r="J152" i="19" s="1"/>
  <c r="E152" i="19"/>
  <c r="D292" i="19"/>
  <c r="A293" i="19"/>
  <c r="B292" i="19"/>
  <c r="I149" i="16"/>
  <c r="C150" i="16" s="1"/>
  <c r="F149" i="16"/>
  <c r="G149" i="16" s="1"/>
  <c r="J149" i="16"/>
  <c r="A288" i="16"/>
  <c r="D287" i="16"/>
  <c r="B287" i="16"/>
  <c r="I149" i="15"/>
  <c r="C150" i="15" s="1"/>
  <c r="F149" i="15"/>
  <c r="G149" i="15" s="1"/>
  <c r="J149" i="15"/>
  <c r="A288" i="15"/>
  <c r="D287" i="15"/>
  <c r="B287" i="15"/>
  <c r="A288" i="14"/>
  <c r="D287" i="14"/>
  <c r="B287" i="14"/>
  <c r="F151" i="14"/>
  <c r="G151" i="14" s="1"/>
  <c r="I151" i="14"/>
  <c r="C152" i="14" s="1"/>
  <c r="H151" i="12"/>
  <c r="J151" i="12" s="1"/>
  <c r="E151" i="12"/>
  <c r="B287" i="12"/>
  <c r="D287" i="12"/>
  <c r="A288" i="12"/>
  <c r="A294" i="19" l="1"/>
  <c r="B293" i="19"/>
  <c r="D293" i="19"/>
  <c r="I152" i="19"/>
  <c r="C153" i="19" s="1"/>
  <c r="F152" i="19"/>
  <c r="G152" i="19" s="1"/>
  <c r="A289" i="16"/>
  <c r="D288" i="16"/>
  <c r="B288" i="16"/>
  <c r="H150" i="16"/>
  <c r="E150" i="16"/>
  <c r="A289" i="15"/>
  <c r="D288" i="15"/>
  <c r="B288" i="15"/>
  <c r="H150" i="15"/>
  <c r="E150" i="15"/>
  <c r="H152" i="14"/>
  <c r="J152" i="14" s="1"/>
  <c r="E152" i="14"/>
  <c r="A289" i="14"/>
  <c r="B288" i="14"/>
  <c r="D288" i="14"/>
  <c r="F151" i="12"/>
  <c r="G151" i="12" s="1"/>
  <c r="I151" i="12"/>
  <c r="C152" i="12" s="1"/>
  <c r="D288" i="12"/>
  <c r="A289" i="12"/>
  <c r="B288" i="12"/>
  <c r="H153" i="19" l="1"/>
  <c r="J153" i="19" s="1"/>
  <c r="E153" i="19"/>
  <c r="D294" i="19"/>
  <c r="B294" i="19"/>
  <c r="A295" i="19"/>
  <c r="I150" i="16"/>
  <c r="C151" i="16" s="1"/>
  <c r="F150" i="16"/>
  <c r="G150" i="16" s="1"/>
  <c r="J150" i="16"/>
  <c r="A290" i="16"/>
  <c r="D289" i="16"/>
  <c r="B289" i="16"/>
  <c r="I150" i="15"/>
  <c r="C151" i="15" s="1"/>
  <c r="F150" i="15"/>
  <c r="G150" i="15" s="1"/>
  <c r="J150" i="15"/>
  <c r="A290" i="15"/>
  <c r="D289" i="15"/>
  <c r="B289" i="15"/>
  <c r="B289" i="14"/>
  <c r="A290" i="14"/>
  <c r="D289" i="14"/>
  <c r="F152" i="14"/>
  <c r="G152" i="14" s="1"/>
  <c r="I152" i="14"/>
  <c r="C153" i="14" s="1"/>
  <c r="B289" i="12"/>
  <c r="A290" i="12"/>
  <c r="D289" i="12"/>
  <c r="H152" i="12"/>
  <c r="J152" i="12" s="1"/>
  <c r="E152" i="12"/>
  <c r="F153" i="19" l="1"/>
  <c r="G153" i="19" s="1"/>
  <c r="I153" i="19"/>
  <c r="C154" i="19" s="1"/>
  <c r="A296" i="19"/>
  <c r="D295" i="19"/>
  <c r="B295" i="19"/>
  <c r="A291" i="16"/>
  <c r="D290" i="16"/>
  <c r="B290" i="16"/>
  <c r="H151" i="16"/>
  <c r="E151" i="16"/>
  <c r="A291" i="15"/>
  <c r="D290" i="15"/>
  <c r="B290" i="15"/>
  <c r="H151" i="15"/>
  <c r="E151" i="15"/>
  <c r="A291" i="14"/>
  <c r="B290" i="14"/>
  <c r="D290" i="14"/>
  <c r="H153" i="14"/>
  <c r="J153" i="14" s="1"/>
  <c r="E153" i="14"/>
  <c r="I152" i="12"/>
  <c r="C153" i="12" s="1"/>
  <c r="F152" i="12"/>
  <c r="G152" i="12" s="1"/>
  <c r="D290" i="12"/>
  <c r="B290" i="12"/>
  <c r="A291" i="12"/>
  <c r="D296" i="19" l="1"/>
  <c r="B296" i="19"/>
  <c r="A297" i="19"/>
  <c r="H154" i="19"/>
  <c r="J154" i="19" s="1"/>
  <c r="E154" i="19"/>
  <c r="I151" i="16"/>
  <c r="C152" i="16" s="1"/>
  <c r="F151" i="16"/>
  <c r="G151" i="16" s="1"/>
  <c r="J151" i="16"/>
  <c r="A292" i="16"/>
  <c r="D291" i="16"/>
  <c r="B291" i="16"/>
  <c r="I151" i="15"/>
  <c r="C152" i="15" s="1"/>
  <c r="F151" i="15"/>
  <c r="G151" i="15" s="1"/>
  <c r="J151" i="15"/>
  <c r="A292" i="15"/>
  <c r="D291" i="15"/>
  <c r="B291" i="15"/>
  <c r="B291" i="14"/>
  <c r="A292" i="14"/>
  <c r="D291" i="14"/>
  <c r="F153" i="14"/>
  <c r="G153" i="14" s="1"/>
  <c r="I153" i="14"/>
  <c r="C154" i="14" s="1"/>
  <c r="H153" i="12"/>
  <c r="J153" i="12" s="1"/>
  <c r="E153" i="12"/>
  <c r="A292" i="12"/>
  <c r="B291" i="12"/>
  <c r="D291" i="12"/>
  <c r="I154" i="19" l="1"/>
  <c r="C155" i="19" s="1"/>
  <c r="F154" i="19"/>
  <c r="G154" i="19" s="1"/>
  <c r="A298" i="19"/>
  <c r="B297" i="19"/>
  <c r="D297" i="19"/>
  <c r="A293" i="16"/>
  <c r="D292" i="16"/>
  <c r="B292" i="16"/>
  <c r="H152" i="16"/>
  <c r="E152" i="16"/>
  <c r="A293" i="15"/>
  <c r="D292" i="15"/>
  <c r="B292" i="15"/>
  <c r="H152" i="15"/>
  <c r="E152" i="15"/>
  <c r="H154" i="14"/>
  <c r="J154" i="14" s="1"/>
  <c r="E154" i="14"/>
  <c r="A293" i="14"/>
  <c r="D292" i="14"/>
  <c r="B292" i="14"/>
  <c r="F153" i="12"/>
  <c r="G153" i="12" s="1"/>
  <c r="I153" i="12"/>
  <c r="C154" i="12" s="1"/>
  <c r="D292" i="12"/>
  <c r="B292" i="12"/>
  <c r="A293" i="12"/>
  <c r="B298" i="19" l="1"/>
  <c r="A299" i="19"/>
  <c r="D298" i="19"/>
  <c r="H155" i="19"/>
  <c r="J155" i="19" s="1"/>
  <c r="E155" i="19"/>
  <c r="I152" i="16"/>
  <c r="C153" i="16" s="1"/>
  <c r="F152" i="16"/>
  <c r="G152" i="16" s="1"/>
  <c r="J152" i="16"/>
  <c r="A294" i="16"/>
  <c r="D293" i="16"/>
  <c r="B293" i="16"/>
  <c r="I152" i="15"/>
  <c r="C153" i="15" s="1"/>
  <c r="F152" i="15"/>
  <c r="G152" i="15" s="1"/>
  <c r="J152" i="15"/>
  <c r="A294" i="15"/>
  <c r="D293" i="15"/>
  <c r="B293" i="15"/>
  <c r="I154" i="14"/>
  <c r="C155" i="14" s="1"/>
  <c r="F154" i="14"/>
  <c r="G154" i="14" s="1"/>
  <c r="D293" i="14"/>
  <c r="B293" i="14"/>
  <c r="A294" i="14"/>
  <c r="H154" i="12"/>
  <c r="J154" i="12" s="1"/>
  <c r="E154" i="12"/>
  <c r="A294" i="12"/>
  <c r="B293" i="12"/>
  <c r="D293" i="12"/>
  <c r="A300" i="19" l="1"/>
  <c r="D299" i="19"/>
  <c r="B299" i="19"/>
  <c r="I155" i="19"/>
  <c r="C156" i="19" s="1"/>
  <c r="F155" i="19"/>
  <c r="G155" i="19" s="1"/>
  <c r="A295" i="16"/>
  <c r="D294" i="16"/>
  <c r="B294" i="16"/>
  <c r="H153" i="16"/>
  <c r="E153" i="16"/>
  <c r="A295" i="15"/>
  <c r="D294" i="15"/>
  <c r="B294" i="15"/>
  <c r="H153" i="15"/>
  <c r="E153" i="15"/>
  <c r="A295" i="14"/>
  <c r="B294" i="14"/>
  <c r="D294" i="14"/>
  <c r="H155" i="14"/>
  <c r="J155" i="14" s="1"/>
  <c r="E155" i="14"/>
  <c r="D294" i="12"/>
  <c r="A295" i="12"/>
  <c r="B294" i="12"/>
  <c r="F154" i="12"/>
  <c r="G154" i="12" s="1"/>
  <c r="I154" i="12"/>
  <c r="C155" i="12" s="1"/>
  <c r="D300" i="19" l="1"/>
  <c r="B300" i="19"/>
  <c r="A301" i="19"/>
  <c r="H156" i="19"/>
  <c r="J156" i="19" s="1"/>
  <c r="E156" i="19"/>
  <c r="I153" i="16"/>
  <c r="C154" i="16" s="1"/>
  <c r="F153" i="16"/>
  <c r="G153" i="16" s="1"/>
  <c r="J153" i="16"/>
  <c r="A296" i="16"/>
  <c r="D295" i="16"/>
  <c r="B295" i="16"/>
  <c r="I153" i="15"/>
  <c r="C154" i="15" s="1"/>
  <c r="F153" i="15"/>
  <c r="G153" i="15" s="1"/>
  <c r="J153" i="15"/>
  <c r="A296" i="15"/>
  <c r="D295" i="15"/>
  <c r="B295" i="15"/>
  <c r="A296" i="14"/>
  <c r="D295" i="14"/>
  <c r="B295" i="14"/>
  <c r="I155" i="14"/>
  <c r="C156" i="14" s="1"/>
  <c r="F155" i="14"/>
  <c r="G155" i="14" s="1"/>
  <c r="H155" i="12"/>
  <c r="J155" i="12" s="1"/>
  <c r="E155" i="12"/>
  <c r="A296" i="12"/>
  <c r="D295" i="12"/>
  <c r="B295" i="12"/>
  <c r="F156" i="19" l="1"/>
  <c r="G156" i="19" s="1"/>
  <c r="I156" i="19"/>
  <c r="C157" i="19" s="1"/>
  <c r="A302" i="19"/>
  <c r="B301" i="19"/>
  <c r="D301" i="19"/>
  <c r="A297" i="16"/>
  <c r="D296" i="16"/>
  <c r="B296" i="16"/>
  <c r="H154" i="16"/>
  <c r="E154" i="16"/>
  <c r="A297" i="15"/>
  <c r="D296" i="15"/>
  <c r="B296" i="15"/>
  <c r="H154" i="15"/>
  <c r="E154" i="15"/>
  <c r="H156" i="14"/>
  <c r="J156" i="14" s="1"/>
  <c r="E156" i="14"/>
  <c r="A297" i="14"/>
  <c r="B296" i="14"/>
  <c r="D296" i="14"/>
  <c r="B296" i="12"/>
  <c r="D296" i="12"/>
  <c r="A297" i="12"/>
  <c r="I155" i="12"/>
  <c r="C156" i="12" s="1"/>
  <c r="F155" i="12"/>
  <c r="G155" i="12" s="1"/>
  <c r="B302" i="19" l="1"/>
  <c r="A303" i="19"/>
  <c r="D302" i="19"/>
  <c r="H157" i="19"/>
  <c r="J157" i="19" s="1"/>
  <c r="E157" i="19"/>
  <c r="I154" i="16"/>
  <c r="C155" i="16" s="1"/>
  <c r="F154" i="16"/>
  <c r="G154" i="16" s="1"/>
  <c r="J154" i="16"/>
  <c r="A298" i="16"/>
  <c r="D297" i="16"/>
  <c r="B297" i="16"/>
  <c r="I154" i="15"/>
  <c r="C155" i="15" s="1"/>
  <c r="F154" i="15"/>
  <c r="G154" i="15" s="1"/>
  <c r="J154" i="15"/>
  <c r="A298" i="15"/>
  <c r="D297" i="15"/>
  <c r="B297" i="15"/>
  <c r="F156" i="14"/>
  <c r="G156" i="14" s="1"/>
  <c r="I156" i="14"/>
  <c r="C157" i="14" s="1"/>
  <c r="B297" i="14"/>
  <c r="A298" i="14"/>
  <c r="D297" i="14"/>
  <c r="A298" i="12"/>
  <c r="D297" i="12"/>
  <c r="B297" i="12"/>
  <c r="H156" i="12"/>
  <c r="J156" i="12" s="1"/>
  <c r="E156" i="12"/>
  <c r="A304" i="19" l="1"/>
  <c r="D303" i="19"/>
  <c r="B303" i="19"/>
  <c r="I157" i="19"/>
  <c r="C158" i="19" s="1"/>
  <c r="F157" i="19"/>
  <c r="G157" i="19" s="1"/>
  <c r="A299" i="16"/>
  <c r="D298" i="16"/>
  <c r="B298" i="16"/>
  <c r="H155" i="16"/>
  <c r="E155" i="16"/>
  <c r="A299" i="15"/>
  <c r="D298" i="15"/>
  <c r="B298" i="15"/>
  <c r="H155" i="15"/>
  <c r="E155" i="15"/>
  <c r="A299" i="14"/>
  <c r="B298" i="14"/>
  <c r="D298" i="14"/>
  <c r="E157" i="14"/>
  <c r="H157" i="14"/>
  <c r="J157" i="14" s="1"/>
  <c r="B298" i="12"/>
  <c r="D298" i="12"/>
  <c r="A299" i="12"/>
  <c r="I156" i="12"/>
  <c r="C157" i="12" s="1"/>
  <c r="F156" i="12"/>
  <c r="G156" i="12" s="1"/>
  <c r="D304" i="19" l="1"/>
  <c r="B304" i="19"/>
  <c r="A305" i="19"/>
  <c r="H158" i="19"/>
  <c r="J158" i="19" s="1"/>
  <c r="E158" i="19"/>
  <c r="I155" i="16"/>
  <c r="C156" i="16" s="1"/>
  <c r="F155" i="16"/>
  <c r="G155" i="16" s="1"/>
  <c r="J155" i="16"/>
  <c r="A300" i="16"/>
  <c r="D299" i="16"/>
  <c r="B299" i="16"/>
  <c r="I155" i="15"/>
  <c r="C156" i="15" s="1"/>
  <c r="F155" i="15"/>
  <c r="G155" i="15" s="1"/>
  <c r="J155" i="15"/>
  <c r="A300" i="15"/>
  <c r="D299" i="15"/>
  <c r="B299" i="15"/>
  <c r="B299" i="14"/>
  <c r="A300" i="14"/>
  <c r="D299" i="14"/>
  <c r="F157" i="14"/>
  <c r="G157" i="14" s="1"/>
  <c r="I157" i="14"/>
  <c r="C158" i="14" s="1"/>
  <c r="H157" i="12"/>
  <c r="J157" i="12" s="1"/>
  <c r="E157" i="12"/>
  <c r="A300" i="12"/>
  <c r="D299" i="12"/>
  <c r="B299" i="12"/>
  <c r="F158" i="19" l="1"/>
  <c r="G158" i="19" s="1"/>
  <c r="I158" i="19"/>
  <c r="C159" i="19" s="1"/>
  <c r="A306" i="19"/>
  <c r="B305" i="19"/>
  <c r="D305" i="19"/>
  <c r="A301" i="16"/>
  <c r="D300" i="16"/>
  <c r="B300" i="16"/>
  <c r="H156" i="16"/>
  <c r="E156" i="16"/>
  <c r="A301" i="15"/>
  <c r="D300" i="15"/>
  <c r="B300" i="15"/>
  <c r="H156" i="15"/>
  <c r="E156" i="15"/>
  <c r="E158" i="14"/>
  <c r="H158" i="14"/>
  <c r="J158" i="14" s="1"/>
  <c r="A301" i="14"/>
  <c r="D300" i="14"/>
  <c r="B300" i="14"/>
  <c r="I157" i="12"/>
  <c r="C158" i="12" s="1"/>
  <c r="F157" i="12"/>
  <c r="G157" i="12" s="1"/>
  <c r="B300" i="12"/>
  <c r="D300" i="12"/>
  <c r="A301" i="12"/>
  <c r="A307" i="19" l="1"/>
  <c r="D306" i="19"/>
  <c r="B306" i="19"/>
  <c r="H159" i="19"/>
  <c r="J159" i="19" s="1"/>
  <c r="E159" i="19"/>
  <c r="I156" i="16"/>
  <c r="C157" i="16" s="1"/>
  <c r="F156" i="16"/>
  <c r="G156" i="16" s="1"/>
  <c r="J156" i="16"/>
  <c r="A302" i="16"/>
  <c r="D301" i="16"/>
  <c r="B301" i="16"/>
  <c r="I156" i="15"/>
  <c r="C157" i="15" s="1"/>
  <c r="F156" i="15"/>
  <c r="G156" i="15" s="1"/>
  <c r="J156" i="15"/>
  <c r="A302" i="15"/>
  <c r="D301" i="15"/>
  <c r="B301" i="15"/>
  <c r="D301" i="14"/>
  <c r="B301" i="14"/>
  <c r="A302" i="14"/>
  <c r="I158" i="14"/>
  <c r="C159" i="14" s="1"/>
  <c r="F158" i="14"/>
  <c r="G158" i="14" s="1"/>
  <c r="H158" i="12"/>
  <c r="J158" i="12" s="1"/>
  <c r="E158" i="12"/>
  <c r="A302" i="12"/>
  <c r="D301" i="12"/>
  <c r="B301" i="12"/>
  <c r="A308" i="19" l="1"/>
  <c r="B307" i="19"/>
  <c r="D307" i="19"/>
  <c r="I159" i="19"/>
  <c r="C160" i="19" s="1"/>
  <c r="F159" i="19"/>
  <c r="G159" i="19" s="1"/>
  <c r="A303" i="16"/>
  <c r="D302" i="16"/>
  <c r="B302" i="16"/>
  <c r="H157" i="16"/>
  <c r="E157" i="16"/>
  <c r="A303" i="15"/>
  <c r="D302" i="15"/>
  <c r="B302" i="15"/>
  <c r="H157" i="15"/>
  <c r="E157" i="15"/>
  <c r="B302" i="14"/>
  <c r="A303" i="14"/>
  <c r="D302" i="14"/>
  <c r="H159" i="14"/>
  <c r="J159" i="14" s="1"/>
  <c r="E159" i="14"/>
  <c r="B302" i="12"/>
  <c r="D302" i="12"/>
  <c r="A303" i="12"/>
  <c r="I158" i="12"/>
  <c r="C159" i="12" s="1"/>
  <c r="F158" i="12"/>
  <c r="G158" i="12" s="1"/>
  <c r="D308" i="19" l="1"/>
  <c r="B308" i="19"/>
  <c r="A309" i="19"/>
  <c r="H160" i="19"/>
  <c r="J160" i="19" s="1"/>
  <c r="E160" i="19"/>
  <c r="I157" i="16"/>
  <c r="C158" i="16" s="1"/>
  <c r="F157" i="16"/>
  <c r="G157" i="16" s="1"/>
  <c r="J157" i="16"/>
  <c r="A304" i="16"/>
  <c r="D303" i="16"/>
  <c r="B303" i="16"/>
  <c r="I157" i="15"/>
  <c r="C158" i="15" s="1"/>
  <c r="F157" i="15"/>
  <c r="G157" i="15" s="1"/>
  <c r="J157" i="15"/>
  <c r="A304" i="15"/>
  <c r="D303" i="15"/>
  <c r="B303" i="15"/>
  <c r="F159" i="14"/>
  <c r="G159" i="14" s="1"/>
  <c r="I159" i="14"/>
  <c r="C160" i="14" s="1"/>
  <c r="D303" i="14"/>
  <c r="A304" i="14"/>
  <c r="B303" i="14"/>
  <c r="A304" i="12"/>
  <c r="D303" i="12"/>
  <c r="B303" i="12"/>
  <c r="H159" i="12"/>
  <c r="J159" i="12" s="1"/>
  <c r="E159" i="12"/>
  <c r="I160" i="19" l="1"/>
  <c r="C161" i="19" s="1"/>
  <c r="F160" i="19"/>
  <c r="G160" i="19" s="1"/>
  <c r="D309" i="19"/>
  <c r="A310" i="19"/>
  <c r="B309" i="19"/>
  <c r="A305" i="16"/>
  <c r="D304" i="16"/>
  <c r="B304" i="16"/>
  <c r="H158" i="16"/>
  <c r="E158" i="16"/>
  <c r="A305" i="15"/>
  <c r="D304" i="15"/>
  <c r="B304" i="15"/>
  <c r="H158" i="15"/>
  <c r="E158" i="15"/>
  <c r="B304" i="14"/>
  <c r="A305" i="14"/>
  <c r="D304" i="14"/>
  <c r="H160" i="14"/>
  <c r="J160" i="14" s="1"/>
  <c r="E160" i="14"/>
  <c r="I159" i="12"/>
  <c r="C160" i="12" s="1"/>
  <c r="F159" i="12"/>
  <c r="G159" i="12" s="1"/>
  <c r="B304" i="12"/>
  <c r="D304" i="12"/>
  <c r="A305" i="12"/>
  <c r="B310" i="19" l="1"/>
  <c r="A311" i="19"/>
  <c r="D310" i="19"/>
  <c r="H161" i="19"/>
  <c r="J161" i="19" s="1"/>
  <c r="E161" i="19"/>
  <c r="I158" i="16"/>
  <c r="C159" i="16" s="1"/>
  <c r="F158" i="16"/>
  <c r="G158" i="16" s="1"/>
  <c r="J158" i="16"/>
  <c r="A306" i="16"/>
  <c r="D305" i="16"/>
  <c r="B305" i="16"/>
  <c r="I158" i="15"/>
  <c r="C159" i="15" s="1"/>
  <c r="F158" i="15"/>
  <c r="G158" i="15" s="1"/>
  <c r="J158" i="15"/>
  <c r="A306" i="15"/>
  <c r="D305" i="15"/>
  <c r="B305" i="15"/>
  <c r="D305" i="14"/>
  <c r="B305" i="14"/>
  <c r="A306" i="14"/>
  <c r="I160" i="14"/>
  <c r="C161" i="14" s="1"/>
  <c r="F160" i="14"/>
  <c r="G160" i="14" s="1"/>
  <c r="E160" i="12"/>
  <c r="H160" i="12"/>
  <c r="J160" i="12" s="1"/>
  <c r="A306" i="12"/>
  <c r="D305" i="12"/>
  <c r="B305" i="12"/>
  <c r="I161" i="19" l="1"/>
  <c r="C162" i="19" s="1"/>
  <c r="F161" i="19"/>
  <c r="G161" i="19" s="1"/>
  <c r="D311" i="19"/>
  <c r="B311" i="19"/>
  <c r="A312" i="19"/>
  <c r="A307" i="16"/>
  <c r="D306" i="16"/>
  <c r="B306" i="16"/>
  <c r="H159" i="16"/>
  <c r="E159" i="16"/>
  <c r="A307" i="15"/>
  <c r="D306" i="15"/>
  <c r="B306" i="15"/>
  <c r="H159" i="15"/>
  <c r="E159" i="15"/>
  <c r="H161" i="14"/>
  <c r="J161" i="14" s="1"/>
  <c r="E161" i="14"/>
  <c r="B306" i="14"/>
  <c r="A307" i="14"/>
  <c r="D306" i="14"/>
  <c r="I160" i="12"/>
  <c r="C161" i="12" s="1"/>
  <c r="F160" i="12"/>
  <c r="G160" i="12" s="1"/>
  <c r="B306" i="12"/>
  <c r="D306" i="12"/>
  <c r="A307" i="12"/>
  <c r="B312" i="19" l="1"/>
  <c r="D312" i="19"/>
  <c r="A313" i="19"/>
  <c r="H162" i="19"/>
  <c r="J162" i="19" s="1"/>
  <c r="E162" i="19"/>
  <c r="I159" i="16"/>
  <c r="C160" i="16" s="1"/>
  <c r="F159" i="16"/>
  <c r="G159" i="16" s="1"/>
  <c r="J159" i="16"/>
  <c r="A308" i="16"/>
  <c r="D307" i="16"/>
  <c r="B307" i="16"/>
  <c r="I159" i="15"/>
  <c r="C160" i="15" s="1"/>
  <c r="F159" i="15"/>
  <c r="G159" i="15" s="1"/>
  <c r="J159" i="15"/>
  <c r="A308" i="15"/>
  <c r="D307" i="15"/>
  <c r="B307" i="15"/>
  <c r="F161" i="14"/>
  <c r="G161" i="14" s="1"/>
  <c r="I161" i="14"/>
  <c r="C162" i="14" s="1"/>
  <c r="A308" i="14"/>
  <c r="D307" i="14"/>
  <c r="B307" i="14"/>
  <c r="A308" i="12"/>
  <c r="D307" i="12"/>
  <c r="B307" i="12"/>
  <c r="H161" i="12"/>
  <c r="J161" i="12" s="1"/>
  <c r="E161" i="12"/>
  <c r="I162" i="19" l="1"/>
  <c r="C163" i="19" s="1"/>
  <c r="F162" i="19"/>
  <c r="G162" i="19" s="1"/>
  <c r="D313" i="19"/>
  <c r="B313" i="19"/>
  <c r="A314" i="19"/>
  <c r="A309" i="16"/>
  <c r="D308" i="16"/>
  <c r="B308" i="16"/>
  <c r="H160" i="16"/>
  <c r="E160" i="16"/>
  <c r="A309" i="15"/>
  <c r="D308" i="15"/>
  <c r="B308" i="15"/>
  <c r="H160" i="15"/>
  <c r="E160" i="15"/>
  <c r="H162" i="14"/>
  <c r="J162" i="14" s="1"/>
  <c r="E162" i="14"/>
  <c r="B308" i="14"/>
  <c r="A309" i="14"/>
  <c r="D308" i="14"/>
  <c r="B308" i="12"/>
  <c r="D308" i="12"/>
  <c r="A309" i="12"/>
  <c r="I161" i="12"/>
  <c r="C162" i="12" s="1"/>
  <c r="F161" i="12"/>
  <c r="G161" i="12" s="1"/>
  <c r="B314" i="19" l="1"/>
  <c r="D314" i="19"/>
  <c r="A315" i="19"/>
  <c r="E163" i="19"/>
  <c r="H163" i="19"/>
  <c r="J163" i="19" s="1"/>
  <c r="I160" i="16"/>
  <c r="C161" i="16" s="1"/>
  <c r="F160" i="16"/>
  <c r="G160" i="16" s="1"/>
  <c r="J160" i="16"/>
  <c r="A310" i="16"/>
  <c r="D309" i="16"/>
  <c r="B309" i="16"/>
  <c r="I160" i="15"/>
  <c r="C161" i="15" s="1"/>
  <c r="F160" i="15"/>
  <c r="G160" i="15" s="1"/>
  <c r="J160" i="15"/>
  <c r="A310" i="15"/>
  <c r="D309" i="15"/>
  <c r="B309" i="15"/>
  <c r="I162" i="14"/>
  <c r="C163" i="14" s="1"/>
  <c r="F162" i="14"/>
  <c r="G162" i="14" s="1"/>
  <c r="A310" i="14"/>
  <c r="D309" i="14"/>
  <c r="B309" i="14"/>
  <c r="A310" i="12"/>
  <c r="D309" i="12"/>
  <c r="B309" i="12"/>
  <c r="H162" i="12"/>
  <c r="J162" i="12" s="1"/>
  <c r="E162" i="12"/>
  <c r="F163" i="19" l="1"/>
  <c r="G163" i="19" s="1"/>
  <c r="I163" i="19"/>
  <c r="C164" i="19" s="1"/>
  <c r="D315" i="19"/>
  <c r="A316" i="19"/>
  <c r="B315" i="19"/>
  <c r="A311" i="16"/>
  <c r="D310" i="16"/>
  <c r="B310" i="16"/>
  <c r="H161" i="16"/>
  <c r="E161" i="16"/>
  <c r="A311" i="15"/>
  <c r="D310" i="15"/>
  <c r="B310" i="15"/>
  <c r="H161" i="15"/>
  <c r="E161" i="15"/>
  <c r="H163" i="14"/>
  <c r="J163" i="14" s="1"/>
  <c r="E163" i="14"/>
  <c r="B310" i="14"/>
  <c r="A311" i="14"/>
  <c r="D310" i="14"/>
  <c r="I162" i="12"/>
  <c r="C163" i="12" s="1"/>
  <c r="F162" i="12"/>
  <c r="G162" i="12" s="1"/>
  <c r="B310" i="12"/>
  <c r="D310" i="12"/>
  <c r="A311" i="12"/>
  <c r="B316" i="19" l="1"/>
  <c r="D316" i="19"/>
  <c r="A317" i="19"/>
  <c r="H164" i="19"/>
  <c r="J164" i="19" s="1"/>
  <c r="E164" i="19"/>
  <c r="I161" i="16"/>
  <c r="C162" i="16" s="1"/>
  <c r="F161" i="16"/>
  <c r="G161" i="16" s="1"/>
  <c r="J161" i="16"/>
  <c r="A312" i="16"/>
  <c r="D311" i="16"/>
  <c r="B311" i="16"/>
  <c r="I161" i="15"/>
  <c r="C162" i="15" s="1"/>
  <c r="F161" i="15"/>
  <c r="G161" i="15" s="1"/>
  <c r="J161" i="15"/>
  <c r="A312" i="15"/>
  <c r="D311" i="15"/>
  <c r="B311" i="15"/>
  <c r="F163" i="14"/>
  <c r="G163" i="14" s="1"/>
  <c r="I163" i="14"/>
  <c r="C164" i="14" s="1"/>
  <c r="A312" i="14"/>
  <c r="D311" i="14"/>
  <c r="B311" i="14"/>
  <c r="H163" i="12"/>
  <c r="J163" i="12" s="1"/>
  <c r="E163" i="12"/>
  <c r="A312" i="12"/>
  <c r="D311" i="12"/>
  <c r="B311" i="12"/>
  <c r="I164" i="19" l="1"/>
  <c r="C165" i="19" s="1"/>
  <c r="F164" i="19"/>
  <c r="G164" i="19" s="1"/>
  <c r="D317" i="19"/>
  <c r="B317" i="19"/>
  <c r="A318" i="19"/>
  <c r="A313" i="16"/>
  <c r="D312" i="16"/>
  <c r="B312" i="16"/>
  <c r="H162" i="16"/>
  <c r="E162" i="16"/>
  <c r="A313" i="15"/>
  <c r="D312" i="15"/>
  <c r="B312" i="15"/>
  <c r="H162" i="15"/>
  <c r="E162" i="15"/>
  <c r="H164" i="14"/>
  <c r="J164" i="14" s="1"/>
  <c r="E164" i="14"/>
  <c r="B312" i="14"/>
  <c r="A313" i="14"/>
  <c r="D312" i="14"/>
  <c r="I163" i="12"/>
  <c r="C164" i="12" s="1"/>
  <c r="F163" i="12"/>
  <c r="G163" i="12" s="1"/>
  <c r="B312" i="12"/>
  <c r="D312" i="12"/>
  <c r="A313" i="12"/>
  <c r="B318" i="19" l="1"/>
  <c r="D318" i="19"/>
  <c r="A319" i="19"/>
  <c r="H165" i="19"/>
  <c r="J165" i="19" s="1"/>
  <c r="E165" i="19"/>
  <c r="I162" i="16"/>
  <c r="C163" i="16" s="1"/>
  <c r="F162" i="16"/>
  <c r="G162" i="16" s="1"/>
  <c r="J162" i="16"/>
  <c r="A314" i="16"/>
  <c r="D313" i="16"/>
  <c r="B313" i="16"/>
  <c r="I162" i="15"/>
  <c r="C163" i="15" s="1"/>
  <c r="F162" i="15"/>
  <c r="G162" i="15" s="1"/>
  <c r="J162" i="15"/>
  <c r="A314" i="15"/>
  <c r="D313" i="15"/>
  <c r="B313" i="15"/>
  <c r="I164" i="14"/>
  <c r="C165" i="14" s="1"/>
  <c r="F164" i="14"/>
  <c r="G164" i="14" s="1"/>
  <c r="A314" i="14"/>
  <c r="D313" i="14"/>
  <c r="B313" i="14"/>
  <c r="H164" i="12"/>
  <c r="J164" i="12" s="1"/>
  <c r="E164" i="12"/>
  <c r="A314" i="12"/>
  <c r="D313" i="12"/>
  <c r="B313" i="12"/>
  <c r="F165" i="19" l="1"/>
  <c r="G165" i="19" s="1"/>
  <c r="I165" i="19"/>
  <c r="C166" i="19" s="1"/>
  <c r="D319" i="19"/>
  <c r="B319" i="19"/>
  <c r="A320" i="19"/>
  <c r="A315" i="16"/>
  <c r="D314" i="16"/>
  <c r="B314" i="16"/>
  <c r="H163" i="16"/>
  <c r="E163" i="16"/>
  <c r="A315" i="15"/>
  <c r="D314" i="15"/>
  <c r="B314" i="15"/>
  <c r="H163" i="15"/>
  <c r="E163" i="15"/>
  <c r="H165" i="14"/>
  <c r="J165" i="14" s="1"/>
  <c r="E165" i="14"/>
  <c r="B314" i="14"/>
  <c r="A315" i="14"/>
  <c r="D314" i="14"/>
  <c r="F164" i="12"/>
  <c r="G164" i="12" s="1"/>
  <c r="I164" i="12"/>
  <c r="C165" i="12" s="1"/>
  <c r="B314" i="12"/>
  <c r="D314" i="12"/>
  <c r="A315" i="12"/>
  <c r="B320" i="19" l="1"/>
  <c r="A321" i="19"/>
  <c r="D320" i="19"/>
  <c r="H166" i="19"/>
  <c r="J166" i="19" s="1"/>
  <c r="E166" i="19"/>
  <c r="I163" i="16"/>
  <c r="C164" i="16" s="1"/>
  <c r="F163" i="16"/>
  <c r="G163" i="16" s="1"/>
  <c r="J163" i="16"/>
  <c r="A316" i="16"/>
  <c r="D315" i="16"/>
  <c r="B315" i="16"/>
  <c r="I163" i="15"/>
  <c r="C164" i="15" s="1"/>
  <c r="F163" i="15"/>
  <c r="G163" i="15" s="1"/>
  <c r="J163" i="15"/>
  <c r="A316" i="15"/>
  <c r="D315" i="15"/>
  <c r="B315" i="15"/>
  <c r="F165" i="14"/>
  <c r="G165" i="14" s="1"/>
  <c r="I165" i="14"/>
  <c r="C166" i="14" s="1"/>
  <c r="A316" i="14"/>
  <c r="D315" i="14"/>
  <c r="B315" i="14"/>
  <c r="A316" i="12"/>
  <c r="D315" i="12"/>
  <c r="B315" i="12"/>
  <c r="E165" i="12"/>
  <c r="H165" i="12"/>
  <c r="J165" i="12" s="1"/>
  <c r="F166" i="19" l="1"/>
  <c r="G166" i="19" s="1"/>
  <c r="I166" i="19"/>
  <c r="C167" i="19" s="1"/>
  <c r="D321" i="19"/>
  <c r="A322" i="19"/>
  <c r="B321" i="19"/>
  <c r="A317" i="16"/>
  <c r="D316" i="16"/>
  <c r="B316" i="16"/>
  <c r="H164" i="16"/>
  <c r="E164" i="16"/>
  <c r="A317" i="15"/>
  <c r="D316" i="15"/>
  <c r="B316" i="15"/>
  <c r="H164" i="15"/>
  <c r="E164" i="15"/>
  <c r="H166" i="14"/>
  <c r="J166" i="14" s="1"/>
  <c r="E166" i="14"/>
  <c r="B316" i="14"/>
  <c r="A317" i="14"/>
  <c r="D316" i="14"/>
  <c r="B316" i="12"/>
  <c r="D316" i="12"/>
  <c r="A317" i="12"/>
  <c r="I165" i="12"/>
  <c r="C166" i="12" s="1"/>
  <c r="F165" i="12"/>
  <c r="G165" i="12" s="1"/>
  <c r="B322" i="19" l="1"/>
  <c r="A323" i="19"/>
  <c r="D322" i="19"/>
  <c r="E167" i="19"/>
  <c r="H167" i="19"/>
  <c r="J167" i="19" s="1"/>
  <c r="I164" i="16"/>
  <c r="C165" i="16" s="1"/>
  <c r="F164" i="16"/>
  <c r="G164" i="16" s="1"/>
  <c r="J164" i="16"/>
  <c r="A318" i="16"/>
  <c r="D317" i="16"/>
  <c r="B317" i="16"/>
  <c r="I164" i="15"/>
  <c r="C165" i="15" s="1"/>
  <c r="F164" i="15"/>
  <c r="G164" i="15" s="1"/>
  <c r="J164" i="15"/>
  <c r="A318" i="15"/>
  <c r="D317" i="15"/>
  <c r="B317" i="15"/>
  <c r="F166" i="14"/>
  <c r="G166" i="14" s="1"/>
  <c r="I166" i="14"/>
  <c r="C167" i="14" s="1"/>
  <c r="A318" i="14"/>
  <c r="D317" i="14"/>
  <c r="B317" i="14"/>
  <c r="H166" i="12"/>
  <c r="J166" i="12" s="1"/>
  <c r="E166" i="12"/>
  <c r="A318" i="12"/>
  <c r="D317" i="12"/>
  <c r="B317" i="12"/>
  <c r="D323" i="19" l="1"/>
  <c r="B323" i="19"/>
  <c r="A324" i="19"/>
  <c r="F167" i="19"/>
  <c r="G167" i="19" s="1"/>
  <c r="I167" i="19"/>
  <c r="C168" i="19" s="1"/>
  <c r="A319" i="16"/>
  <c r="D318" i="16"/>
  <c r="B318" i="16"/>
  <c r="H165" i="16"/>
  <c r="E165" i="16"/>
  <c r="A319" i="15"/>
  <c r="D318" i="15"/>
  <c r="B318" i="15"/>
  <c r="H165" i="15"/>
  <c r="E165" i="15"/>
  <c r="H167" i="14"/>
  <c r="J167" i="14" s="1"/>
  <c r="E167" i="14"/>
  <c r="B318" i="14"/>
  <c r="A319" i="14"/>
  <c r="D318" i="14"/>
  <c r="B318" i="12"/>
  <c r="A319" i="12"/>
  <c r="D318" i="12"/>
  <c r="I166" i="12"/>
  <c r="C167" i="12" s="1"/>
  <c r="F166" i="12"/>
  <c r="G166" i="12" s="1"/>
  <c r="B324" i="19" l="1"/>
  <c r="A325" i="19"/>
  <c r="D324" i="19"/>
  <c r="H168" i="19"/>
  <c r="J168" i="19" s="1"/>
  <c r="E168" i="19"/>
  <c r="I165" i="16"/>
  <c r="C166" i="16" s="1"/>
  <c r="F165" i="16"/>
  <c r="G165" i="16" s="1"/>
  <c r="J165" i="16"/>
  <c r="A320" i="16"/>
  <c r="D319" i="16"/>
  <c r="B319" i="16"/>
  <c r="I165" i="15"/>
  <c r="C166" i="15" s="1"/>
  <c r="F165" i="15"/>
  <c r="G165" i="15" s="1"/>
  <c r="J165" i="15"/>
  <c r="A320" i="15"/>
  <c r="D319" i="15"/>
  <c r="B319" i="15"/>
  <c r="I167" i="14"/>
  <c r="C168" i="14" s="1"/>
  <c r="F167" i="14"/>
  <c r="G167" i="14" s="1"/>
  <c r="A320" i="14"/>
  <c r="D319" i="14"/>
  <c r="B319" i="14"/>
  <c r="A320" i="12"/>
  <c r="D319" i="12"/>
  <c r="B319" i="12"/>
  <c r="H167" i="12"/>
  <c r="J167" i="12" s="1"/>
  <c r="E167" i="12"/>
  <c r="D325" i="19" l="1"/>
  <c r="B325" i="19"/>
  <c r="A326" i="19"/>
  <c r="I168" i="19"/>
  <c r="C169" i="19" s="1"/>
  <c r="F168" i="19"/>
  <c r="G168" i="19" s="1"/>
  <c r="A321" i="16"/>
  <c r="D320" i="16"/>
  <c r="B320" i="16"/>
  <c r="H166" i="16"/>
  <c r="E166" i="16"/>
  <c r="A321" i="15"/>
  <c r="D320" i="15"/>
  <c r="B320" i="15"/>
  <c r="H166" i="15"/>
  <c r="E166" i="15"/>
  <c r="H168" i="14"/>
  <c r="J168" i="14" s="1"/>
  <c r="E168" i="14"/>
  <c r="B320" i="14"/>
  <c r="A321" i="14"/>
  <c r="D320" i="14"/>
  <c r="B320" i="12"/>
  <c r="A321" i="12"/>
  <c r="D320" i="12"/>
  <c r="F167" i="12"/>
  <c r="G167" i="12" s="1"/>
  <c r="I167" i="12"/>
  <c r="C168" i="12" s="1"/>
  <c r="B326" i="19" l="1"/>
  <c r="D326" i="19"/>
  <c r="A327" i="19"/>
  <c r="H169" i="19"/>
  <c r="J169" i="19" s="1"/>
  <c r="E169" i="19"/>
  <c r="I166" i="16"/>
  <c r="C167" i="16" s="1"/>
  <c r="F166" i="16"/>
  <c r="G166" i="16" s="1"/>
  <c r="J166" i="16"/>
  <c r="A322" i="16"/>
  <c r="D321" i="16"/>
  <c r="B321" i="16"/>
  <c r="I166" i="15"/>
  <c r="C167" i="15" s="1"/>
  <c r="F166" i="15"/>
  <c r="G166" i="15" s="1"/>
  <c r="J166" i="15"/>
  <c r="A322" i="15"/>
  <c r="D321" i="15"/>
  <c r="B321" i="15"/>
  <c r="I168" i="14"/>
  <c r="C169" i="14" s="1"/>
  <c r="F168" i="14"/>
  <c r="G168" i="14" s="1"/>
  <c r="A322" i="14"/>
  <c r="D321" i="14"/>
  <c r="B321" i="14"/>
  <c r="A322" i="12"/>
  <c r="D321" i="12"/>
  <c r="B321" i="12"/>
  <c r="H168" i="12"/>
  <c r="J168" i="12" s="1"/>
  <c r="E168" i="12"/>
  <c r="D327" i="19" l="1"/>
  <c r="B327" i="19"/>
  <c r="A328" i="19"/>
  <c r="I169" i="19"/>
  <c r="C170" i="19" s="1"/>
  <c r="F169" i="19"/>
  <c r="G169" i="19" s="1"/>
  <c r="A323" i="16"/>
  <c r="D322" i="16"/>
  <c r="B322" i="16"/>
  <c r="H167" i="16"/>
  <c r="E167" i="16"/>
  <c r="A323" i="15"/>
  <c r="D322" i="15"/>
  <c r="B322" i="15"/>
  <c r="H167" i="15"/>
  <c r="E167" i="15"/>
  <c r="H169" i="14"/>
  <c r="J169" i="14" s="1"/>
  <c r="E169" i="14"/>
  <c r="B322" i="14"/>
  <c r="A323" i="14"/>
  <c r="D322" i="14"/>
  <c r="F168" i="12"/>
  <c r="G168" i="12" s="1"/>
  <c r="I168" i="12"/>
  <c r="C169" i="12" s="1"/>
  <c r="B322" i="12"/>
  <c r="A323" i="12"/>
  <c r="D322" i="12"/>
  <c r="B328" i="19" l="1"/>
  <c r="D328" i="19"/>
  <c r="A329" i="19"/>
  <c r="H170" i="19"/>
  <c r="J170" i="19" s="1"/>
  <c r="E170" i="19"/>
  <c r="I167" i="16"/>
  <c r="C168" i="16" s="1"/>
  <c r="F167" i="16"/>
  <c r="G167" i="16" s="1"/>
  <c r="J167" i="16"/>
  <c r="A324" i="16"/>
  <c r="D323" i="16"/>
  <c r="B323" i="16"/>
  <c r="I167" i="15"/>
  <c r="C168" i="15" s="1"/>
  <c r="F167" i="15"/>
  <c r="G167" i="15" s="1"/>
  <c r="J167" i="15"/>
  <c r="A324" i="15"/>
  <c r="D323" i="15"/>
  <c r="B323" i="15"/>
  <c r="I169" i="14"/>
  <c r="C170" i="14" s="1"/>
  <c r="F169" i="14"/>
  <c r="G169" i="14" s="1"/>
  <c r="A324" i="14"/>
  <c r="D323" i="14"/>
  <c r="B323" i="14"/>
  <c r="H169" i="12"/>
  <c r="J169" i="12" s="1"/>
  <c r="E169" i="12"/>
  <c r="A324" i="12"/>
  <c r="D323" i="12"/>
  <c r="B323" i="12"/>
  <c r="D329" i="19" l="1"/>
  <c r="B329" i="19"/>
  <c r="A330" i="19"/>
  <c r="I170" i="19"/>
  <c r="C171" i="19" s="1"/>
  <c r="F170" i="19"/>
  <c r="G170" i="19" s="1"/>
  <c r="A325" i="16"/>
  <c r="D324" i="16"/>
  <c r="B324" i="16"/>
  <c r="H168" i="16"/>
  <c r="E168" i="16"/>
  <c r="A325" i="15"/>
  <c r="D324" i="15"/>
  <c r="B324" i="15"/>
  <c r="H168" i="15"/>
  <c r="E168" i="15"/>
  <c r="E170" i="14"/>
  <c r="H170" i="14"/>
  <c r="J170" i="14" s="1"/>
  <c r="B324" i="14"/>
  <c r="A325" i="14"/>
  <c r="D324" i="14"/>
  <c r="F169" i="12"/>
  <c r="G169" i="12" s="1"/>
  <c r="I169" i="12"/>
  <c r="C170" i="12" s="1"/>
  <c r="B324" i="12"/>
  <c r="A325" i="12"/>
  <c r="D324" i="12"/>
  <c r="B330" i="19" l="1"/>
  <c r="D330" i="19"/>
  <c r="A331" i="19"/>
  <c r="H171" i="19"/>
  <c r="J171" i="19" s="1"/>
  <c r="E171" i="19"/>
  <c r="I168" i="16"/>
  <c r="C169" i="16" s="1"/>
  <c r="F168" i="16"/>
  <c r="G168" i="16" s="1"/>
  <c r="J168" i="16"/>
  <c r="A326" i="16"/>
  <c r="D325" i="16"/>
  <c r="B325" i="16"/>
  <c r="I168" i="15"/>
  <c r="C169" i="15" s="1"/>
  <c r="F168" i="15"/>
  <c r="G168" i="15" s="1"/>
  <c r="J168" i="15"/>
  <c r="A326" i="15"/>
  <c r="D325" i="15"/>
  <c r="B325" i="15"/>
  <c r="I170" i="14"/>
  <c r="C171" i="14" s="1"/>
  <c r="F170" i="14"/>
  <c r="G170" i="14" s="1"/>
  <c r="A326" i="14"/>
  <c r="D325" i="14"/>
  <c r="B325" i="14"/>
  <c r="H170" i="12"/>
  <c r="J170" i="12" s="1"/>
  <c r="E170" i="12"/>
  <c r="A326" i="12"/>
  <c r="D325" i="12"/>
  <c r="B325" i="12"/>
  <c r="D331" i="19" l="1"/>
  <c r="B331" i="19"/>
  <c r="A332" i="19"/>
  <c r="F171" i="19"/>
  <c r="G171" i="19" s="1"/>
  <c r="I171" i="19"/>
  <c r="C172" i="19" s="1"/>
  <c r="A327" i="16"/>
  <c r="D326" i="16"/>
  <c r="B326" i="16"/>
  <c r="H169" i="16"/>
  <c r="E169" i="16"/>
  <c r="A327" i="15"/>
  <c r="D326" i="15"/>
  <c r="B326" i="15"/>
  <c r="H169" i="15"/>
  <c r="E169" i="15"/>
  <c r="H171" i="14"/>
  <c r="J171" i="14" s="1"/>
  <c r="E171" i="14"/>
  <c r="B326" i="14"/>
  <c r="A327" i="14"/>
  <c r="D326" i="14"/>
  <c r="I170" i="12"/>
  <c r="C171" i="12" s="1"/>
  <c r="F170" i="12"/>
  <c r="G170" i="12" s="1"/>
  <c r="B326" i="12"/>
  <c r="A327" i="12"/>
  <c r="D326" i="12"/>
  <c r="H172" i="19" l="1"/>
  <c r="J172" i="19" s="1"/>
  <c r="E172" i="19"/>
  <c r="D332" i="19"/>
  <c r="B332" i="19"/>
  <c r="A333" i="19"/>
  <c r="I169" i="16"/>
  <c r="C170" i="16" s="1"/>
  <c r="F169" i="16"/>
  <c r="G169" i="16" s="1"/>
  <c r="J169" i="16"/>
  <c r="A328" i="16"/>
  <c r="D327" i="16"/>
  <c r="B327" i="16"/>
  <c r="I169" i="15"/>
  <c r="C170" i="15" s="1"/>
  <c r="F169" i="15"/>
  <c r="G169" i="15" s="1"/>
  <c r="J169" i="15"/>
  <c r="A328" i="15"/>
  <c r="D327" i="15"/>
  <c r="B327" i="15"/>
  <c r="F171" i="14"/>
  <c r="G171" i="14" s="1"/>
  <c r="I171" i="14"/>
  <c r="C172" i="14" s="1"/>
  <c r="A328" i="14"/>
  <c r="D327" i="14"/>
  <c r="B327" i="14"/>
  <c r="H171" i="12"/>
  <c r="J171" i="12" s="1"/>
  <c r="E171" i="12"/>
  <c r="A328" i="12"/>
  <c r="D327" i="12"/>
  <c r="B327" i="12"/>
  <c r="B333" i="19" l="1"/>
  <c r="D333" i="19"/>
  <c r="A334" i="19"/>
  <c r="I172" i="19"/>
  <c r="C173" i="19" s="1"/>
  <c r="F172" i="19"/>
  <c r="G172" i="19" s="1"/>
  <c r="A329" i="16"/>
  <c r="D328" i="16"/>
  <c r="B328" i="16"/>
  <c r="H170" i="16"/>
  <c r="E170" i="16"/>
  <c r="A329" i="15"/>
  <c r="D328" i="15"/>
  <c r="B328" i="15"/>
  <c r="H170" i="15"/>
  <c r="E170" i="15"/>
  <c r="H172" i="14"/>
  <c r="J172" i="14" s="1"/>
  <c r="E172" i="14"/>
  <c r="B328" i="14"/>
  <c r="A329" i="14"/>
  <c r="D328" i="14"/>
  <c r="F171" i="12"/>
  <c r="G171" i="12" s="1"/>
  <c r="I171" i="12"/>
  <c r="C172" i="12" s="1"/>
  <c r="B328" i="12"/>
  <c r="A329" i="12"/>
  <c r="D328" i="12"/>
  <c r="B334" i="19" l="1"/>
  <c r="A335" i="19"/>
  <c r="D334" i="19"/>
  <c r="H173" i="19"/>
  <c r="J173" i="19" s="1"/>
  <c r="E173" i="19"/>
  <c r="I170" i="16"/>
  <c r="C171" i="16" s="1"/>
  <c r="F170" i="16"/>
  <c r="G170" i="16" s="1"/>
  <c r="J170" i="16"/>
  <c r="A330" i="16"/>
  <c r="D329" i="16"/>
  <c r="B329" i="16"/>
  <c r="I170" i="15"/>
  <c r="C171" i="15" s="1"/>
  <c r="F170" i="15"/>
  <c r="G170" i="15" s="1"/>
  <c r="J170" i="15"/>
  <c r="A330" i="15"/>
  <c r="D329" i="15"/>
  <c r="B329" i="15"/>
  <c r="F172" i="14"/>
  <c r="G172" i="14" s="1"/>
  <c r="I172" i="14"/>
  <c r="C173" i="14" s="1"/>
  <c r="A330" i="14"/>
  <c r="D329" i="14"/>
  <c r="B329" i="14"/>
  <c r="A330" i="12"/>
  <c r="D329" i="12"/>
  <c r="B329" i="12"/>
  <c r="H172" i="12"/>
  <c r="J172" i="12" s="1"/>
  <c r="E172" i="12"/>
  <c r="D335" i="19" l="1"/>
  <c r="B335" i="19"/>
  <c r="A336" i="19"/>
  <c r="I173" i="19"/>
  <c r="C174" i="19" s="1"/>
  <c r="F173" i="19"/>
  <c r="G173" i="19" s="1"/>
  <c r="A331" i="16"/>
  <c r="D330" i="16"/>
  <c r="B330" i="16"/>
  <c r="H171" i="16"/>
  <c r="E171" i="16"/>
  <c r="A331" i="15"/>
  <c r="D330" i="15"/>
  <c r="B330" i="15"/>
  <c r="H171" i="15"/>
  <c r="E171" i="15"/>
  <c r="H173" i="14"/>
  <c r="J173" i="14" s="1"/>
  <c r="E173" i="14"/>
  <c r="B330" i="14"/>
  <c r="A331" i="14"/>
  <c r="D330" i="14"/>
  <c r="B330" i="12"/>
  <c r="A331" i="12"/>
  <c r="D330" i="12"/>
  <c r="F172" i="12"/>
  <c r="G172" i="12" s="1"/>
  <c r="I172" i="12"/>
  <c r="C173" i="12" s="1"/>
  <c r="D336" i="19" l="1"/>
  <c r="B336" i="19"/>
  <c r="A337" i="19"/>
  <c r="H174" i="19"/>
  <c r="J174" i="19" s="1"/>
  <c r="E174" i="19"/>
  <c r="I171" i="16"/>
  <c r="C172" i="16" s="1"/>
  <c r="F171" i="16"/>
  <c r="G171" i="16" s="1"/>
  <c r="J171" i="16"/>
  <c r="A332" i="16"/>
  <c r="D331" i="16"/>
  <c r="B331" i="16"/>
  <c r="I171" i="15"/>
  <c r="C172" i="15" s="1"/>
  <c r="F171" i="15"/>
  <c r="G171" i="15" s="1"/>
  <c r="J171" i="15"/>
  <c r="A332" i="15"/>
  <c r="D331" i="15"/>
  <c r="B331" i="15"/>
  <c r="F173" i="14"/>
  <c r="G173" i="14" s="1"/>
  <c r="I173" i="14"/>
  <c r="C174" i="14" s="1"/>
  <c r="A332" i="14"/>
  <c r="D331" i="14"/>
  <c r="B331" i="14"/>
  <c r="H173" i="12"/>
  <c r="J173" i="12" s="1"/>
  <c r="E173" i="12"/>
  <c r="A332" i="12"/>
  <c r="D331" i="12"/>
  <c r="B331" i="12"/>
  <c r="I174" i="19" l="1"/>
  <c r="C175" i="19" s="1"/>
  <c r="F174" i="19"/>
  <c r="G174" i="19" s="1"/>
  <c r="B337" i="19"/>
  <c r="D337" i="19"/>
  <c r="A338" i="19"/>
  <c r="A333" i="16"/>
  <c r="D332" i="16"/>
  <c r="B332" i="16"/>
  <c r="H172" i="16"/>
  <c r="E172" i="16"/>
  <c r="A333" i="15"/>
  <c r="D332" i="15"/>
  <c r="B332" i="15"/>
  <c r="H172" i="15"/>
  <c r="E172" i="15"/>
  <c r="H174" i="14"/>
  <c r="J174" i="14" s="1"/>
  <c r="E174" i="14"/>
  <c r="B332" i="14"/>
  <c r="A333" i="14"/>
  <c r="D332" i="14"/>
  <c r="I173" i="12"/>
  <c r="C174" i="12" s="1"/>
  <c r="F173" i="12"/>
  <c r="G173" i="12" s="1"/>
  <c r="B332" i="12"/>
  <c r="A333" i="12"/>
  <c r="D332" i="12"/>
  <c r="B338" i="19" l="1"/>
  <c r="A339" i="19"/>
  <c r="D338" i="19"/>
  <c r="H175" i="19"/>
  <c r="J175" i="19" s="1"/>
  <c r="E175" i="19"/>
  <c r="I172" i="16"/>
  <c r="C173" i="16" s="1"/>
  <c r="F172" i="16"/>
  <c r="G172" i="16" s="1"/>
  <c r="J172" i="16"/>
  <c r="A334" i="16"/>
  <c r="D333" i="16"/>
  <c r="B333" i="16"/>
  <c r="I172" i="15"/>
  <c r="C173" i="15" s="1"/>
  <c r="F172" i="15"/>
  <c r="G172" i="15" s="1"/>
  <c r="J172" i="15"/>
  <c r="A334" i="15"/>
  <c r="D333" i="15"/>
  <c r="B333" i="15"/>
  <c r="A334" i="14"/>
  <c r="D333" i="14"/>
  <c r="B333" i="14"/>
  <c r="F174" i="14"/>
  <c r="G174" i="14" s="1"/>
  <c r="I174" i="14"/>
  <c r="C175" i="14" s="1"/>
  <c r="H174" i="12"/>
  <c r="J174" i="12" s="1"/>
  <c r="E174" i="12"/>
  <c r="A334" i="12"/>
  <c r="D333" i="12"/>
  <c r="B333" i="12"/>
  <c r="I175" i="19" l="1"/>
  <c r="C176" i="19" s="1"/>
  <c r="F175" i="19"/>
  <c r="G175" i="19" s="1"/>
  <c r="D339" i="19"/>
  <c r="B339" i="19"/>
  <c r="A340" i="19"/>
  <c r="A335" i="16"/>
  <c r="D334" i="16"/>
  <c r="B334" i="16"/>
  <c r="H173" i="16"/>
  <c r="E173" i="16"/>
  <c r="A335" i="15"/>
  <c r="D334" i="15"/>
  <c r="B334" i="15"/>
  <c r="H173" i="15"/>
  <c r="E173" i="15"/>
  <c r="H175" i="14"/>
  <c r="J175" i="14" s="1"/>
  <c r="E175" i="14"/>
  <c r="B334" i="14"/>
  <c r="A335" i="14"/>
  <c r="D334" i="14"/>
  <c r="F174" i="12"/>
  <c r="G174" i="12" s="1"/>
  <c r="I174" i="12"/>
  <c r="C175" i="12" s="1"/>
  <c r="B334" i="12"/>
  <c r="A335" i="12"/>
  <c r="D334" i="12"/>
  <c r="D340" i="19" l="1"/>
  <c r="B340" i="19"/>
  <c r="A341" i="19"/>
  <c r="H176" i="19"/>
  <c r="J176" i="19" s="1"/>
  <c r="E176" i="19"/>
  <c r="I173" i="16"/>
  <c r="C174" i="16" s="1"/>
  <c r="F173" i="16"/>
  <c r="G173" i="16" s="1"/>
  <c r="J173" i="16"/>
  <c r="A336" i="16"/>
  <c r="D335" i="16"/>
  <c r="B335" i="16"/>
  <c r="I173" i="15"/>
  <c r="C174" i="15" s="1"/>
  <c r="F173" i="15"/>
  <c r="G173" i="15" s="1"/>
  <c r="J173" i="15"/>
  <c r="A336" i="15"/>
  <c r="D335" i="15"/>
  <c r="B335" i="15"/>
  <c r="I175" i="14"/>
  <c r="C176" i="14" s="1"/>
  <c r="F175" i="14"/>
  <c r="G175" i="14" s="1"/>
  <c r="A336" i="14"/>
  <c r="D335" i="14"/>
  <c r="B335" i="14"/>
  <c r="H175" i="12"/>
  <c r="J175" i="12" s="1"/>
  <c r="E175" i="12"/>
  <c r="A336" i="12"/>
  <c r="D335" i="12"/>
  <c r="B335" i="12"/>
  <c r="B341" i="19" l="1"/>
  <c r="D341" i="19"/>
  <c r="A342" i="19"/>
  <c r="I176" i="19"/>
  <c r="C177" i="19" s="1"/>
  <c r="F176" i="19"/>
  <c r="G176" i="19" s="1"/>
  <c r="A337" i="16"/>
  <c r="D336" i="16"/>
  <c r="B336" i="16"/>
  <c r="H174" i="16"/>
  <c r="E174" i="16"/>
  <c r="A337" i="15"/>
  <c r="D336" i="15"/>
  <c r="B336" i="15"/>
  <c r="H174" i="15"/>
  <c r="E174" i="15"/>
  <c r="H176" i="14"/>
  <c r="J176" i="14" s="1"/>
  <c r="E176" i="14"/>
  <c r="B336" i="14"/>
  <c r="A337" i="14"/>
  <c r="D336" i="14"/>
  <c r="I175" i="12"/>
  <c r="C176" i="12" s="1"/>
  <c r="F175" i="12"/>
  <c r="G175" i="12" s="1"/>
  <c r="B336" i="12"/>
  <c r="A337" i="12"/>
  <c r="D336" i="12"/>
  <c r="E177" i="19" l="1"/>
  <c r="H177" i="19"/>
  <c r="J177" i="19" s="1"/>
  <c r="B342" i="19"/>
  <c r="A343" i="19"/>
  <c r="D342" i="19"/>
  <c r="I174" i="16"/>
  <c r="C175" i="16" s="1"/>
  <c r="F174" i="16"/>
  <c r="G174" i="16" s="1"/>
  <c r="J174" i="16"/>
  <c r="A338" i="16"/>
  <c r="D337" i="16"/>
  <c r="B337" i="16"/>
  <c r="I174" i="15"/>
  <c r="C175" i="15" s="1"/>
  <c r="F174" i="15"/>
  <c r="G174" i="15" s="1"/>
  <c r="J174" i="15"/>
  <c r="A338" i="15"/>
  <c r="D337" i="15"/>
  <c r="B337" i="15"/>
  <c r="F176" i="14"/>
  <c r="G176" i="14" s="1"/>
  <c r="I176" i="14"/>
  <c r="C177" i="14" s="1"/>
  <c r="A338" i="14"/>
  <c r="D337" i="14"/>
  <c r="B337" i="14"/>
  <c r="E176" i="12"/>
  <c r="H176" i="12"/>
  <c r="J176" i="12" s="1"/>
  <c r="A338" i="12"/>
  <c r="D337" i="12"/>
  <c r="B337" i="12"/>
  <c r="D343" i="19" l="1"/>
  <c r="B343" i="19"/>
  <c r="A344" i="19"/>
  <c r="I177" i="19"/>
  <c r="C178" i="19" s="1"/>
  <c r="F177" i="19"/>
  <c r="G177" i="19" s="1"/>
  <c r="A339" i="16"/>
  <c r="D338" i="16"/>
  <c r="B338" i="16"/>
  <c r="H175" i="16"/>
  <c r="E175" i="16"/>
  <c r="A339" i="15"/>
  <c r="D338" i="15"/>
  <c r="B338" i="15"/>
  <c r="H175" i="15"/>
  <c r="E175" i="15"/>
  <c r="H177" i="14"/>
  <c r="J177" i="14" s="1"/>
  <c r="E177" i="14"/>
  <c r="B338" i="14"/>
  <c r="A339" i="14"/>
  <c r="D338" i="14"/>
  <c r="I176" i="12"/>
  <c r="C177" i="12" s="1"/>
  <c r="F176" i="12"/>
  <c r="G176" i="12" s="1"/>
  <c r="B338" i="12"/>
  <c r="A339" i="12"/>
  <c r="D338" i="12"/>
  <c r="D344" i="19" l="1"/>
  <c r="B344" i="19"/>
  <c r="A345" i="19"/>
  <c r="H178" i="19"/>
  <c r="J178" i="19" s="1"/>
  <c r="E178" i="19"/>
  <c r="I175" i="16"/>
  <c r="C176" i="16" s="1"/>
  <c r="F175" i="16"/>
  <c r="G175" i="16" s="1"/>
  <c r="J175" i="16"/>
  <c r="A340" i="16"/>
  <c r="D339" i="16"/>
  <c r="B339" i="16"/>
  <c r="I175" i="15"/>
  <c r="C176" i="15" s="1"/>
  <c r="F175" i="15"/>
  <c r="G175" i="15" s="1"/>
  <c r="J175" i="15"/>
  <c r="A340" i="15"/>
  <c r="D339" i="15"/>
  <c r="B339" i="15"/>
  <c r="F177" i="14"/>
  <c r="G177" i="14" s="1"/>
  <c r="I177" i="14"/>
  <c r="C178" i="14" s="1"/>
  <c r="A340" i="14"/>
  <c r="D339" i="14"/>
  <c r="B339" i="14"/>
  <c r="H177" i="12"/>
  <c r="J177" i="12" s="1"/>
  <c r="E177" i="12"/>
  <c r="A340" i="12"/>
  <c r="D339" i="12"/>
  <c r="B339" i="12"/>
  <c r="B345" i="19" l="1"/>
  <c r="D345" i="19"/>
  <c r="A346" i="19"/>
  <c r="I178" i="19"/>
  <c r="C179" i="19" s="1"/>
  <c r="F178" i="19"/>
  <c r="G178" i="19" s="1"/>
  <c r="A341" i="16"/>
  <c r="D340" i="16"/>
  <c r="B340" i="16"/>
  <c r="H176" i="16"/>
  <c r="E176" i="16"/>
  <c r="A341" i="15"/>
  <c r="D340" i="15"/>
  <c r="B340" i="15"/>
  <c r="H176" i="15"/>
  <c r="E176" i="15"/>
  <c r="B340" i="14"/>
  <c r="A341" i="14"/>
  <c r="D340" i="14"/>
  <c r="H178" i="14"/>
  <c r="J178" i="14" s="1"/>
  <c r="E178" i="14"/>
  <c r="I177" i="12"/>
  <c r="C178" i="12" s="1"/>
  <c r="F177" i="12"/>
  <c r="G177" i="12" s="1"/>
  <c r="B340" i="12"/>
  <c r="A341" i="12"/>
  <c r="D340" i="12"/>
  <c r="B346" i="19" l="1"/>
  <c r="A347" i="19"/>
  <c r="D346" i="19"/>
  <c r="H179" i="19"/>
  <c r="J179" i="19" s="1"/>
  <c r="E179" i="19"/>
  <c r="I176" i="16"/>
  <c r="C177" i="16" s="1"/>
  <c r="F176" i="16"/>
  <c r="G176" i="16" s="1"/>
  <c r="J176" i="16"/>
  <c r="A342" i="16"/>
  <c r="D341" i="16"/>
  <c r="B341" i="16"/>
  <c r="I176" i="15"/>
  <c r="C177" i="15" s="1"/>
  <c r="F176" i="15"/>
  <c r="G176" i="15" s="1"/>
  <c r="J176" i="15"/>
  <c r="A342" i="15"/>
  <c r="D341" i="15"/>
  <c r="B341" i="15"/>
  <c r="A342" i="14"/>
  <c r="D341" i="14"/>
  <c r="B341" i="14"/>
  <c r="F178" i="14"/>
  <c r="G178" i="14" s="1"/>
  <c r="I178" i="14"/>
  <c r="C179" i="14" s="1"/>
  <c r="H178" i="12"/>
  <c r="J178" i="12" s="1"/>
  <c r="E178" i="12"/>
  <c r="A342" i="12"/>
  <c r="D341" i="12"/>
  <c r="B341" i="12"/>
  <c r="D347" i="19" l="1"/>
  <c r="A348" i="19"/>
  <c r="B347" i="19"/>
  <c r="F179" i="19"/>
  <c r="G179" i="19" s="1"/>
  <c r="I179" i="19"/>
  <c r="C180" i="19" s="1"/>
  <c r="A343" i="16"/>
  <c r="D342" i="16"/>
  <c r="B342" i="16"/>
  <c r="H177" i="16"/>
  <c r="E177" i="16"/>
  <c r="A343" i="15"/>
  <c r="D342" i="15"/>
  <c r="B342" i="15"/>
  <c r="H177" i="15"/>
  <c r="E177" i="15"/>
  <c r="B342" i="14"/>
  <c r="A343" i="14"/>
  <c r="D342" i="14"/>
  <c r="H179" i="14"/>
  <c r="J179" i="14" s="1"/>
  <c r="E179" i="14"/>
  <c r="I178" i="12"/>
  <c r="C179" i="12" s="1"/>
  <c r="F178" i="12"/>
  <c r="G178" i="12" s="1"/>
  <c r="B342" i="12"/>
  <c r="A343" i="12"/>
  <c r="D342" i="12"/>
  <c r="D348" i="19" l="1"/>
  <c r="B348" i="19"/>
  <c r="A349" i="19"/>
  <c r="H180" i="19"/>
  <c r="J180" i="19" s="1"/>
  <c r="E180" i="19"/>
  <c r="I177" i="16"/>
  <c r="C178" i="16" s="1"/>
  <c r="F177" i="16"/>
  <c r="G177" i="16" s="1"/>
  <c r="J177" i="16"/>
  <c r="A344" i="16"/>
  <c r="D343" i="16"/>
  <c r="B343" i="16"/>
  <c r="I177" i="15"/>
  <c r="C178" i="15" s="1"/>
  <c r="F177" i="15"/>
  <c r="G177" i="15" s="1"/>
  <c r="J177" i="15"/>
  <c r="A344" i="15"/>
  <c r="D343" i="15"/>
  <c r="B343" i="15"/>
  <c r="A344" i="14"/>
  <c r="D343" i="14"/>
  <c r="B343" i="14"/>
  <c r="F179" i="14"/>
  <c r="G179" i="14" s="1"/>
  <c r="I179" i="14"/>
  <c r="C180" i="14" s="1"/>
  <c r="H179" i="12"/>
  <c r="J179" i="12" s="1"/>
  <c r="E179" i="12"/>
  <c r="A344" i="12"/>
  <c r="D343" i="12"/>
  <c r="B343" i="12"/>
  <c r="B349" i="19" l="1"/>
  <c r="D349" i="19"/>
  <c r="A350" i="19"/>
  <c r="F180" i="19"/>
  <c r="G180" i="19" s="1"/>
  <c r="I180" i="19"/>
  <c r="C181" i="19" s="1"/>
  <c r="A345" i="16"/>
  <c r="D344" i="16"/>
  <c r="B344" i="16"/>
  <c r="H178" i="16"/>
  <c r="E178" i="16"/>
  <c r="A345" i="15"/>
  <c r="D344" i="15"/>
  <c r="B344" i="15"/>
  <c r="H178" i="15"/>
  <c r="E178" i="15"/>
  <c r="E180" i="14"/>
  <c r="H180" i="14"/>
  <c r="J180" i="14" s="1"/>
  <c r="B344" i="14"/>
  <c r="A345" i="14"/>
  <c r="D344" i="14"/>
  <c r="I179" i="12"/>
  <c r="C180" i="12" s="1"/>
  <c r="F179" i="12"/>
  <c r="G179" i="12" s="1"/>
  <c r="B344" i="12"/>
  <c r="A345" i="12"/>
  <c r="D344" i="12"/>
  <c r="D350" i="19" l="1"/>
  <c r="B350" i="19"/>
  <c r="A351" i="19"/>
  <c r="H181" i="19"/>
  <c r="J181" i="19" s="1"/>
  <c r="E181" i="19"/>
  <c r="I178" i="16"/>
  <c r="C179" i="16" s="1"/>
  <c r="F178" i="16"/>
  <c r="G178" i="16" s="1"/>
  <c r="J178" i="16"/>
  <c r="A346" i="16"/>
  <c r="D345" i="16"/>
  <c r="B345" i="16"/>
  <c r="I178" i="15"/>
  <c r="C179" i="15" s="1"/>
  <c r="F178" i="15"/>
  <c r="G178" i="15" s="1"/>
  <c r="J178" i="15"/>
  <c r="A346" i="15"/>
  <c r="D345" i="15"/>
  <c r="B345" i="15"/>
  <c r="I180" i="14"/>
  <c r="C181" i="14" s="1"/>
  <c r="F180" i="14"/>
  <c r="G180" i="14" s="1"/>
  <c r="A346" i="14"/>
  <c r="D345" i="14"/>
  <c r="B345" i="14"/>
  <c r="H180" i="12"/>
  <c r="J180" i="12" s="1"/>
  <c r="E180" i="12"/>
  <c r="A346" i="12"/>
  <c r="D345" i="12"/>
  <c r="B345" i="12"/>
  <c r="D351" i="19" l="1"/>
  <c r="A352" i="19"/>
  <c r="B351" i="19"/>
  <c r="I181" i="19"/>
  <c r="C182" i="19" s="1"/>
  <c r="F181" i="19"/>
  <c r="G181" i="19" s="1"/>
  <c r="A347" i="16"/>
  <c r="D346" i="16"/>
  <c r="B346" i="16"/>
  <c r="H179" i="16"/>
  <c r="E179" i="16"/>
  <c r="A347" i="15"/>
  <c r="D346" i="15"/>
  <c r="B346" i="15"/>
  <c r="H179" i="15"/>
  <c r="E179" i="15"/>
  <c r="H181" i="14"/>
  <c r="J181" i="14" s="1"/>
  <c r="E181" i="14"/>
  <c r="B346" i="14"/>
  <c r="A347" i="14"/>
  <c r="D346" i="14"/>
  <c r="F180" i="12"/>
  <c r="G180" i="12" s="1"/>
  <c r="I180" i="12"/>
  <c r="C181" i="12" s="1"/>
  <c r="B346" i="12"/>
  <c r="A347" i="12"/>
  <c r="D346" i="12"/>
  <c r="D352" i="19" l="1"/>
  <c r="B352" i="19"/>
  <c r="A353" i="19"/>
  <c r="H182" i="19"/>
  <c r="J182" i="19" s="1"/>
  <c r="E182" i="19"/>
  <c r="I179" i="16"/>
  <c r="C180" i="16" s="1"/>
  <c r="F179" i="16"/>
  <c r="G179" i="16" s="1"/>
  <c r="J179" i="16"/>
  <c r="A348" i="16"/>
  <c r="D347" i="16"/>
  <c r="B347" i="16"/>
  <c r="I179" i="15"/>
  <c r="C180" i="15" s="1"/>
  <c r="F179" i="15"/>
  <c r="G179" i="15" s="1"/>
  <c r="J179" i="15"/>
  <c r="A348" i="15"/>
  <c r="D347" i="15"/>
  <c r="B347" i="15"/>
  <c r="F181" i="14"/>
  <c r="G181" i="14" s="1"/>
  <c r="I181" i="14"/>
  <c r="C182" i="14" s="1"/>
  <c r="A348" i="14"/>
  <c r="D347" i="14"/>
  <c r="B347" i="14"/>
  <c r="H181" i="12"/>
  <c r="J181" i="12" s="1"/>
  <c r="E181" i="12"/>
  <c r="A348" i="12"/>
  <c r="D347" i="12"/>
  <c r="B347" i="12"/>
  <c r="B353" i="19" l="1"/>
  <c r="D353" i="19"/>
  <c r="A354" i="19"/>
  <c r="I182" i="19"/>
  <c r="C183" i="19" s="1"/>
  <c r="F182" i="19"/>
  <c r="G182" i="19" s="1"/>
  <c r="A349" i="16"/>
  <c r="D348" i="16"/>
  <c r="B348" i="16"/>
  <c r="H180" i="16"/>
  <c r="E180" i="16"/>
  <c r="A349" i="15"/>
  <c r="D348" i="15"/>
  <c r="B348" i="15"/>
  <c r="H180" i="15"/>
  <c r="E180" i="15"/>
  <c r="H182" i="14"/>
  <c r="J182" i="14" s="1"/>
  <c r="E182" i="14"/>
  <c r="B348" i="14"/>
  <c r="A349" i="14"/>
  <c r="D348" i="14"/>
  <c r="I181" i="12"/>
  <c r="C182" i="12" s="1"/>
  <c r="F181" i="12"/>
  <c r="G181" i="12" s="1"/>
  <c r="B348" i="12"/>
  <c r="A349" i="12"/>
  <c r="D348" i="12"/>
  <c r="D354" i="19" l="1"/>
  <c r="B354" i="19"/>
  <c r="A355" i="19"/>
  <c r="H183" i="19"/>
  <c r="J183" i="19" s="1"/>
  <c r="E183" i="19"/>
  <c r="I180" i="16"/>
  <c r="C181" i="16" s="1"/>
  <c r="F180" i="16"/>
  <c r="G180" i="16" s="1"/>
  <c r="J180" i="16"/>
  <c r="A350" i="16"/>
  <c r="D349" i="16"/>
  <c r="B349" i="16"/>
  <c r="I180" i="15"/>
  <c r="C181" i="15" s="1"/>
  <c r="F180" i="15"/>
  <c r="G180" i="15" s="1"/>
  <c r="J180" i="15"/>
  <c r="A350" i="15"/>
  <c r="D349" i="15"/>
  <c r="B349" i="15"/>
  <c r="F182" i="14"/>
  <c r="G182" i="14" s="1"/>
  <c r="I182" i="14"/>
  <c r="C183" i="14" s="1"/>
  <c r="A350" i="14"/>
  <c r="D349" i="14"/>
  <c r="B349" i="14"/>
  <c r="A350" i="12"/>
  <c r="D349" i="12"/>
  <c r="B349" i="12"/>
  <c r="H182" i="12"/>
  <c r="J182" i="12" s="1"/>
  <c r="E182" i="12"/>
  <c r="D355" i="19" l="1"/>
  <c r="A356" i="19"/>
  <c r="B355" i="19"/>
  <c r="I183" i="19"/>
  <c r="C184" i="19" s="1"/>
  <c r="F183" i="19"/>
  <c r="G183" i="19" s="1"/>
  <c r="A351" i="16"/>
  <c r="D350" i="16"/>
  <c r="B350" i="16"/>
  <c r="H181" i="16"/>
  <c r="E181" i="16"/>
  <c r="A351" i="15"/>
  <c r="D350" i="15"/>
  <c r="B350" i="15"/>
  <c r="H181" i="15"/>
  <c r="E181" i="15"/>
  <c r="B350" i="14"/>
  <c r="A351" i="14"/>
  <c r="D350" i="14"/>
  <c r="H183" i="14"/>
  <c r="J183" i="14" s="1"/>
  <c r="E183" i="14"/>
  <c r="B350" i="12"/>
  <c r="A351" i="12"/>
  <c r="D350" i="12"/>
  <c r="I182" i="12"/>
  <c r="C183" i="12" s="1"/>
  <c r="F182" i="12"/>
  <c r="G182" i="12" s="1"/>
  <c r="D356" i="19" l="1"/>
  <c r="B356" i="19"/>
  <c r="A357" i="19"/>
  <c r="H184" i="19"/>
  <c r="J184" i="19" s="1"/>
  <c r="E184" i="19"/>
  <c r="I181" i="16"/>
  <c r="C182" i="16" s="1"/>
  <c r="F181" i="16"/>
  <c r="G181" i="16" s="1"/>
  <c r="J181" i="16"/>
  <c r="A352" i="16"/>
  <c r="D351" i="16"/>
  <c r="B351" i="16"/>
  <c r="I181" i="15"/>
  <c r="C182" i="15" s="1"/>
  <c r="F181" i="15"/>
  <c r="G181" i="15" s="1"/>
  <c r="J181" i="15"/>
  <c r="A352" i="15"/>
  <c r="D351" i="15"/>
  <c r="B351" i="15"/>
  <c r="A352" i="14"/>
  <c r="D351" i="14"/>
  <c r="B351" i="14"/>
  <c r="F183" i="14"/>
  <c r="G183" i="14" s="1"/>
  <c r="I183" i="14"/>
  <c r="C184" i="14" s="1"/>
  <c r="A352" i="12"/>
  <c r="D351" i="12"/>
  <c r="B351" i="12"/>
  <c r="H183" i="12"/>
  <c r="J183" i="12" s="1"/>
  <c r="E183" i="12"/>
  <c r="B357" i="19" l="1"/>
  <c r="D357" i="19"/>
  <c r="A358" i="19"/>
  <c r="F184" i="19"/>
  <c r="G184" i="19" s="1"/>
  <c r="I184" i="19"/>
  <c r="C185" i="19" s="1"/>
  <c r="A353" i="16"/>
  <c r="D352" i="16"/>
  <c r="B352" i="16"/>
  <c r="H182" i="16"/>
  <c r="E182" i="16"/>
  <c r="A353" i="15"/>
  <c r="D352" i="15"/>
  <c r="B352" i="15"/>
  <c r="H182" i="15"/>
  <c r="E182" i="15"/>
  <c r="H184" i="14"/>
  <c r="J184" i="14" s="1"/>
  <c r="E184" i="14"/>
  <c r="B352" i="14"/>
  <c r="A353" i="14"/>
  <c r="D352" i="14"/>
  <c r="B352" i="12"/>
  <c r="A353" i="12"/>
  <c r="D352" i="12"/>
  <c r="F183" i="12"/>
  <c r="G183" i="12" s="1"/>
  <c r="I183" i="12"/>
  <c r="C184" i="12" s="1"/>
  <c r="E185" i="19" l="1"/>
  <c r="H185" i="19"/>
  <c r="J185" i="19" s="1"/>
  <c r="D358" i="19"/>
  <c r="B358" i="19"/>
  <c r="A359" i="19"/>
  <c r="I182" i="16"/>
  <c r="C183" i="16" s="1"/>
  <c r="F182" i="16"/>
  <c r="G182" i="16" s="1"/>
  <c r="J182" i="16"/>
  <c r="A354" i="16"/>
  <c r="D353" i="16"/>
  <c r="B353" i="16"/>
  <c r="I182" i="15"/>
  <c r="C183" i="15" s="1"/>
  <c r="F182" i="15"/>
  <c r="G182" i="15" s="1"/>
  <c r="J182" i="15"/>
  <c r="A354" i="15"/>
  <c r="D353" i="15"/>
  <c r="B353" i="15"/>
  <c r="F184" i="14"/>
  <c r="G184" i="14" s="1"/>
  <c r="I184" i="14"/>
  <c r="C185" i="14" s="1"/>
  <c r="A354" i="14"/>
  <c r="D353" i="14"/>
  <c r="B353" i="14"/>
  <c r="A354" i="12"/>
  <c r="D353" i="12"/>
  <c r="B353" i="12"/>
  <c r="H184" i="12"/>
  <c r="J184" i="12" s="1"/>
  <c r="E184" i="12"/>
  <c r="I185" i="19" l="1"/>
  <c r="C186" i="19" s="1"/>
  <c r="F185" i="19"/>
  <c r="G185" i="19" s="1"/>
  <c r="D359" i="19"/>
  <c r="A360" i="19"/>
  <c r="B359" i="19"/>
  <c r="A355" i="16"/>
  <c r="D354" i="16"/>
  <c r="B354" i="16"/>
  <c r="H183" i="16"/>
  <c r="E183" i="16"/>
  <c r="A355" i="15"/>
  <c r="D354" i="15"/>
  <c r="B354" i="15"/>
  <c r="H183" i="15"/>
  <c r="E183" i="15"/>
  <c r="H185" i="14"/>
  <c r="J185" i="14" s="1"/>
  <c r="E185" i="14"/>
  <c r="B354" i="14"/>
  <c r="A355" i="14"/>
  <c r="D354" i="14"/>
  <c r="F184" i="12"/>
  <c r="G184" i="12" s="1"/>
  <c r="I184" i="12"/>
  <c r="C185" i="12" s="1"/>
  <c r="B354" i="12"/>
  <c r="A355" i="12"/>
  <c r="D354" i="12"/>
  <c r="D360" i="19" l="1"/>
  <c r="B360" i="19"/>
  <c r="A361" i="19"/>
  <c r="H186" i="19"/>
  <c r="J186" i="19" s="1"/>
  <c r="E186" i="19"/>
  <c r="I183" i="16"/>
  <c r="C184" i="16" s="1"/>
  <c r="F183" i="16"/>
  <c r="G183" i="16" s="1"/>
  <c r="J183" i="16"/>
  <c r="A356" i="16"/>
  <c r="D355" i="16"/>
  <c r="B355" i="16"/>
  <c r="I183" i="15"/>
  <c r="C184" i="15" s="1"/>
  <c r="F183" i="15"/>
  <c r="G183" i="15" s="1"/>
  <c r="J183" i="15"/>
  <c r="A356" i="15"/>
  <c r="D355" i="15"/>
  <c r="B355" i="15"/>
  <c r="F185" i="14"/>
  <c r="G185" i="14" s="1"/>
  <c r="I185" i="14"/>
  <c r="C186" i="14" s="1"/>
  <c r="A356" i="14"/>
  <c r="D355" i="14"/>
  <c r="B355" i="14"/>
  <c r="H185" i="12"/>
  <c r="J185" i="12" s="1"/>
  <c r="E185" i="12"/>
  <c r="A356" i="12"/>
  <c r="D355" i="12"/>
  <c r="B355" i="12"/>
  <c r="B361" i="19" l="1"/>
  <c r="D361" i="19"/>
  <c r="A362" i="19"/>
  <c r="I186" i="19"/>
  <c r="C187" i="19" s="1"/>
  <c r="F186" i="19"/>
  <c r="G186" i="19" s="1"/>
  <c r="A357" i="16"/>
  <c r="D356" i="16"/>
  <c r="B356" i="16"/>
  <c r="H184" i="16"/>
  <c r="E184" i="16"/>
  <c r="A357" i="15"/>
  <c r="D356" i="15"/>
  <c r="B356" i="15"/>
  <c r="H184" i="15"/>
  <c r="E184" i="15"/>
  <c r="H186" i="14"/>
  <c r="J186" i="14" s="1"/>
  <c r="E186" i="14"/>
  <c r="B356" i="14"/>
  <c r="A357" i="14"/>
  <c r="D356" i="14"/>
  <c r="I185" i="12"/>
  <c r="C186" i="12" s="1"/>
  <c r="F185" i="12"/>
  <c r="G185" i="12" s="1"/>
  <c r="B356" i="12"/>
  <c r="A357" i="12"/>
  <c r="D356" i="12"/>
  <c r="D362" i="19" l="1"/>
  <c r="B362" i="19"/>
  <c r="A363" i="19"/>
  <c r="H187" i="19"/>
  <c r="J187" i="19" s="1"/>
  <c r="E187" i="19"/>
  <c r="I184" i="16"/>
  <c r="C185" i="16" s="1"/>
  <c r="F184" i="16"/>
  <c r="G184" i="16" s="1"/>
  <c r="J184" i="16"/>
  <c r="A358" i="16"/>
  <c r="D357" i="16"/>
  <c r="B357" i="16"/>
  <c r="I184" i="15"/>
  <c r="C185" i="15" s="1"/>
  <c r="F184" i="15"/>
  <c r="G184" i="15" s="1"/>
  <c r="J184" i="15"/>
  <c r="A358" i="15"/>
  <c r="D357" i="15"/>
  <c r="B357" i="15"/>
  <c r="A358" i="14"/>
  <c r="D357" i="14"/>
  <c r="B357" i="14"/>
  <c r="I186" i="14"/>
  <c r="C187" i="14" s="1"/>
  <c r="F186" i="14"/>
  <c r="G186" i="14" s="1"/>
  <c r="H186" i="12"/>
  <c r="J186" i="12" s="1"/>
  <c r="E186" i="12"/>
  <c r="A358" i="12"/>
  <c r="D357" i="12"/>
  <c r="B357" i="12"/>
  <c r="D363" i="19" l="1"/>
  <c r="A364" i="19"/>
  <c r="B363" i="19"/>
  <c r="F187" i="19"/>
  <c r="G187" i="19" s="1"/>
  <c r="I187" i="19"/>
  <c r="C188" i="19" s="1"/>
  <c r="A359" i="16"/>
  <c r="D358" i="16"/>
  <c r="B358" i="16"/>
  <c r="H185" i="16"/>
  <c r="E185" i="16"/>
  <c r="A359" i="15"/>
  <c r="D358" i="15"/>
  <c r="B358" i="15"/>
  <c r="H185" i="15"/>
  <c r="E185" i="15"/>
  <c r="B358" i="14"/>
  <c r="A359" i="14"/>
  <c r="D358" i="14"/>
  <c r="H187" i="14"/>
  <c r="J187" i="14" s="1"/>
  <c r="E187" i="14"/>
  <c r="I186" i="12"/>
  <c r="C187" i="12" s="1"/>
  <c r="F186" i="12"/>
  <c r="G186" i="12" s="1"/>
  <c r="B358" i="12"/>
  <c r="A359" i="12"/>
  <c r="D358" i="12"/>
  <c r="D364" i="19" l="1"/>
  <c r="B364" i="19"/>
  <c r="A365" i="19"/>
  <c r="H188" i="19"/>
  <c r="J188" i="19" s="1"/>
  <c r="E188" i="19"/>
  <c r="I185" i="16"/>
  <c r="C186" i="16" s="1"/>
  <c r="F185" i="16"/>
  <c r="G185" i="16" s="1"/>
  <c r="J185" i="16"/>
  <c r="A360" i="16"/>
  <c r="D359" i="16"/>
  <c r="B359" i="16"/>
  <c r="I185" i="15"/>
  <c r="C186" i="15" s="1"/>
  <c r="F185" i="15"/>
  <c r="G185" i="15" s="1"/>
  <c r="J185" i="15"/>
  <c r="A360" i="15"/>
  <c r="D359" i="15"/>
  <c r="B359" i="15"/>
  <c r="F187" i="14"/>
  <c r="G187" i="14" s="1"/>
  <c r="I187" i="14"/>
  <c r="C188" i="14" s="1"/>
  <c r="A360" i="14"/>
  <c r="D359" i="14"/>
  <c r="B359" i="14"/>
  <c r="H187" i="12"/>
  <c r="J187" i="12" s="1"/>
  <c r="E187" i="12"/>
  <c r="A360" i="12"/>
  <c r="D359" i="12"/>
  <c r="B359" i="12"/>
  <c r="B365" i="19" l="1"/>
  <c r="D365" i="19"/>
  <c r="A366" i="19"/>
  <c r="I188" i="19"/>
  <c r="C189" i="19" s="1"/>
  <c r="F188" i="19"/>
  <c r="G188" i="19" s="1"/>
  <c r="A361" i="16"/>
  <c r="D360" i="16"/>
  <c r="B360" i="16"/>
  <c r="H186" i="16"/>
  <c r="E186" i="16"/>
  <c r="A361" i="15"/>
  <c r="D360" i="15"/>
  <c r="B360" i="15"/>
  <c r="H186" i="15"/>
  <c r="E186" i="15"/>
  <c r="B360" i="14"/>
  <c r="A361" i="14"/>
  <c r="D360" i="14"/>
  <c r="H188" i="14"/>
  <c r="J188" i="14" s="1"/>
  <c r="E188" i="14"/>
  <c r="I187" i="12"/>
  <c r="C188" i="12" s="1"/>
  <c r="F187" i="12"/>
  <c r="G187" i="12" s="1"/>
  <c r="B360" i="12"/>
  <c r="A361" i="12"/>
  <c r="D360" i="12"/>
  <c r="D366" i="19" l="1"/>
  <c r="B366" i="19"/>
  <c r="A367" i="19"/>
  <c r="H189" i="19"/>
  <c r="J189" i="19" s="1"/>
  <c r="E189" i="19"/>
  <c r="I186" i="16"/>
  <c r="C187" i="16" s="1"/>
  <c r="F186" i="16"/>
  <c r="G186" i="16" s="1"/>
  <c r="J186" i="16"/>
  <c r="A362" i="16"/>
  <c r="D361" i="16"/>
  <c r="B361" i="16"/>
  <c r="I186" i="15"/>
  <c r="C187" i="15" s="1"/>
  <c r="F186" i="15"/>
  <c r="G186" i="15" s="1"/>
  <c r="J186" i="15"/>
  <c r="A362" i="15"/>
  <c r="D361" i="15"/>
  <c r="B361" i="15"/>
  <c r="A362" i="14"/>
  <c r="D361" i="14"/>
  <c r="B361" i="14"/>
  <c r="F188" i="14"/>
  <c r="G188" i="14" s="1"/>
  <c r="I188" i="14"/>
  <c r="C189" i="14" s="1"/>
  <c r="H188" i="12"/>
  <c r="J188" i="12" s="1"/>
  <c r="E188" i="12"/>
  <c r="A362" i="12"/>
  <c r="D361" i="12"/>
  <c r="B361" i="12"/>
  <c r="I189" i="19" l="1"/>
  <c r="C190" i="19" s="1"/>
  <c r="F189" i="19"/>
  <c r="G189" i="19" s="1"/>
  <c r="D367" i="19"/>
  <c r="A368" i="19"/>
  <c r="B367" i="19"/>
  <c r="A363" i="16"/>
  <c r="D362" i="16"/>
  <c r="B362" i="16"/>
  <c r="H187" i="16"/>
  <c r="E187" i="16"/>
  <c r="A363" i="15"/>
  <c r="D362" i="15"/>
  <c r="B362" i="15"/>
  <c r="H187" i="15"/>
  <c r="E187" i="15"/>
  <c r="H189" i="14"/>
  <c r="J189" i="14" s="1"/>
  <c r="E189" i="14"/>
  <c r="B362" i="14"/>
  <c r="A363" i="14"/>
  <c r="D362" i="14"/>
  <c r="I188" i="12"/>
  <c r="C189" i="12" s="1"/>
  <c r="F188" i="12"/>
  <c r="G188" i="12" s="1"/>
  <c r="B362" i="12"/>
  <c r="A363" i="12"/>
  <c r="D362" i="12"/>
  <c r="D368" i="19" l="1"/>
  <c r="B368" i="19"/>
  <c r="A369" i="19"/>
  <c r="H190" i="19"/>
  <c r="J190" i="19" s="1"/>
  <c r="E190" i="19"/>
  <c r="I187" i="16"/>
  <c r="C188" i="16" s="1"/>
  <c r="F187" i="16"/>
  <c r="G187" i="16" s="1"/>
  <c r="J187" i="16"/>
  <c r="A364" i="16"/>
  <c r="D363" i="16"/>
  <c r="B363" i="16"/>
  <c r="I187" i="15"/>
  <c r="C188" i="15" s="1"/>
  <c r="F187" i="15"/>
  <c r="G187" i="15" s="1"/>
  <c r="J187" i="15"/>
  <c r="A364" i="15"/>
  <c r="D363" i="15"/>
  <c r="B363" i="15"/>
  <c r="F189" i="14"/>
  <c r="G189" i="14" s="1"/>
  <c r="I189" i="14"/>
  <c r="C190" i="14" s="1"/>
  <c r="A364" i="14"/>
  <c r="D363" i="14"/>
  <c r="B363" i="14"/>
  <c r="A364" i="12"/>
  <c r="D363" i="12"/>
  <c r="B363" i="12"/>
  <c r="H189" i="12"/>
  <c r="J189" i="12" s="1"/>
  <c r="E189" i="12"/>
  <c r="F190" i="19" l="1"/>
  <c r="G190" i="19" s="1"/>
  <c r="I190" i="19"/>
  <c r="C191" i="19" s="1"/>
  <c r="B369" i="19"/>
  <c r="D369" i="19"/>
  <c r="A370" i="19"/>
  <c r="A365" i="16"/>
  <c r="D364" i="16"/>
  <c r="B364" i="16"/>
  <c r="H188" i="16"/>
  <c r="E188" i="16"/>
  <c r="A365" i="15"/>
  <c r="D364" i="15"/>
  <c r="B364" i="15"/>
  <c r="H188" i="15"/>
  <c r="E188" i="15"/>
  <c r="H190" i="14"/>
  <c r="J190" i="14" s="1"/>
  <c r="E190" i="14"/>
  <c r="B364" i="14"/>
  <c r="A365" i="14"/>
  <c r="D364" i="14"/>
  <c r="B364" i="12"/>
  <c r="A365" i="12"/>
  <c r="D364" i="12"/>
  <c r="I189" i="12"/>
  <c r="C190" i="12" s="1"/>
  <c r="F189" i="12"/>
  <c r="G189" i="12" s="1"/>
  <c r="D370" i="19" l="1"/>
  <c r="B370" i="19"/>
  <c r="A371" i="19"/>
  <c r="H191" i="19"/>
  <c r="J191" i="19" s="1"/>
  <c r="E191" i="19"/>
  <c r="I188" i="16"/>
  <c r="C189" i="16" s="1"/>
  <c r="F188" i="16"/>
  <c r="G188" i="16" s="1"/>
  <c r="J188" i="16"/>
  <c r="A366" i="16"/>
  <c r="D365" i="16"/>
  <c r="B365" i="16"/>
  <c r="I188" i="15"/>
  <c r="C189" i="15" s="1"/>
  <c r="F188" i="15"/>
  <c r="G188" i="15" s="1"/>
  <c r="J188" i="15"/>
  <c r="A366" i="15"/>
  <c r="D365" i="15"/>
  <c r="B365" i="15"/>
  <c r="F190" i="14"/>
  <c r="G190" i="14" s="1"/>
  <c r="I190" i="14"/>
  <c r="C191" i="14" s="1"/>
  <c r="A366" i="14"/>
  <c r="D365" i="14"/>
  <c r="B365" i="14"/>
  <c r="A366" i="12"/>
  <c r="D365" i="12"/>
  <c r="B365" i="12"/>
  <c r="H190" i="12"/>
  <c r="J190" i="12" s="1"/>
  <c r="E190" i="12"/>
  <c r="F191" i="19" l="1"/>
  <c r="G191" i="19" s="1"/>
  <c r="I191" i="19"/>
  <c r="C192" i="19" s="1"/>
  <c r="D371" i="19"/>
  <c r="A372" i="19"/>
  <c r="B371" i="19"/>
  <c r="A367" i="16"/>
  <c r="D366" i="16"/>
  <c r="B366" i="16"/>
  <c r="H189" i="16"/>
  <c r="E189" i="16"/>
  <c r="A367" i="15"/>
  <c r="D366" i="15"/>
  <c r="B366" i="15"/>
  <c r="H189" i="15"/>
  <c r="E189" i="15"/>
  <c r="H191" i="14"/>
  <c r="J191" i="14" s="1"/>
  <c r="E191" i="14"/>
  <c r="B366" i="14"/>
  <c r="A367" i="14"/>
  <c r="D366" i="14"/>
  <c r="I190" i="12"/>
  <c r="C191" i="12" s="1"/>
  <c r="F190" i="12"/>
  <c r="G190" i="12" s="1"/>
  <c r="B366" i="12"/>
  <c r="A367" i="12"/>
  <c r="D366" i="12"/>
  <c r="D372" i="19" l="1"/>
  <c r="B372" i="19"/>
  <c r="A373" i="19"/>
  <c r="H192" i="19"/>
  <c r="J192" i="19" s="1"/>
  <c r="E192" i="19"/>
  <c r="I189" i="16"/>
  <c r="C190" i="16" s="1"/>
  <c r="F189" i="16"/>
  <c r="G189" i="16" s="1"/>
  <c r="J189" i="16"/>
  <c r="A368" i="16"/>
  <c r="D367" i="16"/>
  <c r="B367" i="16"/>
  <c r="I189" i="15"/>
  <c r="C190" i="15" s="1"/>
  <c r="F189" i="15"/>
  <c r="G189" i="15" s="1"/>
  <c r="J189" i="15"/>
  <c r="A368" i="15"/>
  <c r="D367" i="15"/>
  <c r="B367" i="15"/>
  <c r="F191" i="14"/>
  <c r="G191" i="14" s="1"/>
  <c r="I191" i="14"/>
  <c r="C192" i="14" s="1"/>
  <c r="A368" i="14"/>
  <c r="D367" i="14"/>
  <c r="B367" i="14"/>
  <c r="H191" i="12"/>
  <c r="J191" i="12" s="1"/>
  <c r="E191" i="12"/>
  <c r="A368" i="12"/>
  <c r="D367" i="12"/>
  <c r="B367" i="12"/>
  <c r="F192" i="19" l="1"/>
  <c r="G192" i="19" s="1"/>
  <c r="I192" i="19"/>
  <c r="C193" i="19" s="1"/>
  <c r="B373" i="19"/>
  <c r="D373" i="19"/>
  <c r="A374" i="19"/>
  <c r="A369" i="16"/>
  <c r="D368" i="16"/>
  <c r="B368" i="16"/>
  <c r="H190" i="16"/>
  <c r="E190" i="16"/>
  <c r="A369" i="15"/>
  <c r="D368" i="15"/>
  <c r="B368" i="15"/>
  <c r="H190" i="15"/>
  <c r="E190" i="15"/>
  <c r="B368" i="14"/>
  <c r="A369" i="14"/>
  <c r="D368" i="14"/>
  <c r="H192" i="14"/>
  <c r="J192" i="14" s="1"/>
  <c r="E192" i="14"/>
  <c r="I191" i="12"/>
  <c r="C192" i="12" s="1"/>
  <c r="F191" i="12"/>
  <c r="G191" i="12" s="1"/>
  <c r="B368" i="12"/>
  <c r="A369" i="12"/>
  <c r="D368" i="12"/>
  <c r="H193" i="19" l="1"/>
  <c r="J193" i="19" s="1"/>
  <c r="E193" i="19"/>
  <c r="D374" i="19"/>
  <c r="A375" i="19"/>
  <c r="B374" i="19"/>
  <c r="I190" i="16"/>
  <c r="C191" i="16" s="1"/>
  <c r="F190" i="16"/>
  <c r="G190" i="16" s="1"/>
  <c r="J190" i="16"/>
  <c r="A370" i="16"/>
  <c r="D369" i="16"/>
  <c r="B369" i="16"/>
  <c r="I190" i="15"/>
  <c r="C191" i="15" s="1"/>
  <c r="F190" i="15"/>
  <c r="G190" i="15" s="1"/>
  <c r="J190" i="15"/>
  <c r="A370" i="15"/>
  <c r="D369" i="15"/>
  <c r="B369" i="15"/>
  <c r="A370" i="14"/>
  <c r="D369" i="14"/>
  <c r="B369" i="14"/>
  <c r="I192" i="14"/>
  <c r="C193" i="14" s="1"/>
  <c r="F192" i="14"/>
  <c r="G192" i="14" s="1"/>
  <c r="H192" i="12"/>
  <c r="J192" i="12" s="1"/>
  <c r="E192" i="12"/>
  <c r="A370" i="12"/>
  <c r="D369" i="12"/>
  <c r="B369" i="12"/>
  <c r="I193" i="19" l="1"/>
  <c r="C194" i="19" s="1"/>
  <c r="F193" i="19"/>
  <c r="G193" i="19" s="1"/>
  <c r="D375" i="19"/>
  <c r="A376" i="19"/>
  <c r="B375" i="19"/>
  <c r="A371" i="16"/>
  <c r="D370" i="16"/>
  <c r="B370" i="16"/>
  <c r="H191" i="16"/>
  <c r="E191" i="16"/>
  <c r="A371" i="15"/>
  <c r="D370" i="15"/>
  <c r="B370" i="15"/>
  <c r="H191" i="15"/>
  <c r="E191" i="15"/>
  <c r="H193" i="14"/>
  <c r="J193" i="14" s="1"/>
  <c r="E193" i="14"/>
  <c r="B370" i="14"/>
  <c r="A371" i="14"/>
  <c r="D370" i="14"/>
  <c r="I192" i="12"/>
  <c r="C193" i="12" s="1"/>
  <c r="F192" i="12"/>
  <c r="G192" i="12" s="1"/>
  <c r="B370" i="12"/>
  <c r="A371" i="12"/>
  <c r="D370" i="12"/>
  <c r="D376" i="19" l="1"/>
  <c r="A377" i="19"/>
  <c r="B376" i="19"/>
  <c r="H194" i="19"/>
  <c r="J194" i="19" s="1"/>
  <c r="E194" i="19"/>
  <c r="I191" i="16"/>
  <c r="C192" i="16" s="1"/>
  <c r="F191" i="16"/>
  <c r="G191" i="16" s="1"/>
  <c r="J191" i="16"/>
  <c r="A372" i="16"/>
  <c r="D371" i="16"/>
  <c r="B371" i="16"/>
  <c r="I191" i="15"/>
  <c r="C192" i="15" s="1"/>
  <c r="F191" i="15"/>
  <c r="G191" i="15" s="1"/>
  <c r="J191" i="15"/>
  <c r="A372" i="15"/>
  <c r="D371" i="15"/>
  <c r="B371" i="15"/>
  <c r="F193" i="14"/>
  <c r="G193" i="14" s="1"/>
  <c r="I193" i="14"/>
  <c r="C194" i="14" s="1"/>
  <c r="A372" i="14"/>
  <c r="D371" i="14"/>
  <c r="B371" i="14"/>
  <c r="H193" i="12"/>
  <c r="J193" i="12" s="1"/>
  <c r="E193" i="12"/>
  <c r="A372" i="12"/>
  <c r="D371" i="12"/>
  <c r="B371" i="12"/>
  <c r="I194" i="19" l="1"/>
  <c r="C195" i="19" s="1"/>
  <c r="F194" i="19"/>
  <c r="G194" i="19" s="1"/>
  <c r="B377" i="19"/>
  <c r="D377" i="19"/>
  <c r="A373" i="16"/>
  <c r="D372" i="16"/>
  <c r="B372" i="16"/>
  <c r="H192" i="16"/>
  <c r="E192" i="16"/>
  <c r="A373" i="15"/>
  <c r="D372" i="15"/>
  <c r="B372" i="15"/>
  <c r="H192" i="15"/>
  <c r="E192" i="15"/>
  <c r="H194" i="14"/>
  <c r="J194" i="14" s="1"/>
  <c r="E194" i="14"/>
  <c r="B372" i="14"/>
  <c r="A373" i="14"/>
  <c r="D372" i="14"/>
  <c r="B372" i="12"/>
  <c r="A373" i="12"/>
  <c r="D372" i="12"/>
  <c r="F193" i="12"/>
  <c r="G193" i="12" s="1"/>
  <c r="I193" i="12"/>
  <c r="C194" i="12" s="1"/>
  <c r="H195" i="19" l="1"/>
  <c r="J195" i="19" s="1"/>
  <c r="E195" i="19"/>
  <c r="I192" i="16"/>
  <c r="C193" i="16" s="1"/>
  <c r="F192" i="16"/>
  <c r="G192" i="16" s="1"/>
  <c r="J192" i="16"/>
  <c r="A374" i="16"/>
  <c r="D373" i="16"/>
  <c r="B373" i="16"/>
  <c r="I192" i="15"/>
  <c r="C193" i="15" s="1"/>
  <c r="F192" i="15"/>
  <c r="G192" i="15" s="1"/>
  <c r="J192" i="15"/>
  <c r="A374" i="15"/>
  <c r="D373" i="15"/>
  <c r="B373" i="15"/>
  <c r="F194" i="14"/>
  <c r="G194" i="14" s="1"/>
  <c r="I194" i="14"/>
  <c r="C195" i="14" s="1"/>
  <c r="A374" i="14"/>
  <c r="D373" i="14"/>
  <c r="B373" i="14"/>
  <c r="H194" i="12"/>
  <c r="J194" i="12" s="1"/>
  <c r="E194" i="12"/>
  <c r="A374" i="12"/>
  <c r="D373" i="12"/>
  <c r="B373" i="12"/>
  <c r="I195" i="19" l="1"/>
  <c r="C196" i="19" s="1"/>
  <c r="F195" i="19"/>
  <c r="G195" i="19" s="1"/>
  <c r="A375" i="16"/>
  <c r="D374" i="16"/>
  <c r="B374" i="16"/>
  <c r="H193" i="16"/>
  <c r="E193" i="16"/>
  <c r="A375" i="15"/>
  <c r="D374" i="15"/>
  <c r="B374" i="15"/>
  <c r="H193" i="15"/>
  <c r="E193" i="15"/>
  <c r="H195" i="14"/>
  <c r="J195" i="14" s="1"/>
  <c r="E195" i="14"/>
  <c r="B374" i="14"/>
  <c r="A375" i="14"/>
  <c r="D374" i="14"/>
  <c r="B374" i="12"/>
  <c r="A375" i="12"/>
  <c r="D374" i="12"/>
  <c r="F194" i="12"/>
  <c r="G194" i="12" s="1"/>
  <c r="I194" i="12"/>
  <c r="C195" i="12" s="1"/>
  <c r="H196" i="19" l="1"/>
  <c r="J196" i="19" s="1"/>
  <c r="E196" i="19"/>
  <c r="I193" i="16"/>
  <c r="C194" i="16" s="1"/>
  <c r="F193" i="16"/>
  <c r="G193" i="16" s="1"/>
  <c r="J193" i="16"/>
  <c r="A376" i="16"/>
  <c r="D375" i="16"/>
  <c r="B375" i="16"/>
  <c r="I193" i="15"/>
  <c r="C194" i="15" s="1"/>
  <c r="F193" i="15"/>
  <c r="G193" i="15" s="1"/>
  <c r="J193" i="15"/>
  <c r="A376" i="15"/>
  <c r="D375" i="15"/>
  <c r="B375" i="15"/>
  <c r="A376" i="14"/>
  <c r="D375" i="14"/>
  <c r="B375" i="14"/>
  <c r="I195" i="14"/>
  <c r="C196" i="14" s="1"/>
  <c r="F195" i="14"/>
  <c r="G195" i="14" s="1"/>
  <c r="E195" i="12"/>
  <c r="H195" i="12"/>
  <c r="J195" i="12" s="1"/>
  <c r="A376" i="12"/>
  <c r="D375" i="12"/>
  <c r="B375" i="12"/>
  <c r="I196" i="19" l="1"/>
  <c r="C197" i="19" s="1"/>
  <c r="F196" i="19"/>
  <c r="G196" i="19" s="1"/>
  <c r="A377" i="16"/>
  <c r="D376" i="16"/>
  <c r="B376" i="16"/>
  <c r="H194" i="16"/>
  <c r="E194" i="16"/>
  <c r="A377" i="15"/>
  <c r="D376" i="15"/>
  <c r="B376" i="15"/>
  <c r="H194" i="15"/>
  <c r="E194" i="15"/>
  <c r="B376" i="14"/>
  <c r="A377" i="14"/>
  <c r="D376" i="14"/>
  <c r="H196" i="14"/>
  <c r="J196" i="14" s="1"/>
  <c r="E196" i="14"/>
  <c r="I195" i="12"/>
  <c r="C196" i="12" s="1"/>
  <c r="F195" i="12"/>
  <c r="G195" i="12" s="1"/>
  <c r="B376" i="12"/>
  <c r="A377" i="12"/>
  <c r="D376" i="12"/>
  <c r="E197" i="19" l="1"/>
  <c r="H197" i="19"/>
  <c r="J197" i="19" s="1"/>
  <c r="I194" i="16"/>
  <c r="C195" i="16" s="1"/>
  <c r="F194" i="16"/>
  <c r="G194" i="16" s="1"/>
  <c r="J194" i="16"/>
  <c r="D377" i="16"/>
  <c r="B377" i="16"/>
  <c r="I194" i="15"/>
  <c r="C195" i="15" s="1"/>
  <c r="F194" i="15"/>
  <c r="G194" i="15" s="1"/>
  <c r="J194" i="15"/>
  <c r="D377" i="15"/>
  <c r="B377" i="15"/>
  <c r="D377" i="14"/>
  <c r="B377" i="14"/>
  <c r="F196" i="14"/>
  <c r="G196" i="14" s="1"/>
  <c r="I196" i="14"/>
  <c r="C197" i="14" s="1"/>
  <c r="H196" i="12"/>
  <c r="J196" i="12" s="1"/>
  <c r="E196" i="12"/>
  <c r="D377" i="12"/>
  <c r="B377" i="12"/>
  <c r="I197" i="19" l="1"/>
  <c r="C198" i="19" s="1"/>
  <c r="F197" i="19"/>
  <c r="G197" i="19" s="1"/>
  <c r="H195" i="16"/>
  <c r="E195" i="16"/>
  <c r="H195" i="15"/>
  <c r="E195" i="15"/>
  <c r="H197" i="14"/>
  <c r="J197" i="14" s="1"/>
  <c r="E197" i="14"/>
  <c r="F196" i="12"/>
  <c r="G196" i="12" s="1"/>
  <c r="I196" i="12"/>
  <c r="C197" i="12" s="1"/>
  <c r="H198" i="19" l="1"/>
  <c r="J198" i="19" s="1"/>
  <c r="E198" i="19"/>
  <c r="I195" i="16"/>
  <c r="C196" i="16" s="1"/>
  <c r="F195" i="16"/>
  <c r="G195" i="16" s="1"/>
  <c r="J195" i="16"/>
  <c r="I195" i="15"/>
  <c r="C196" i="15" s="1"/>
  <c r="F195" i="15"/>
  <c r="G195" i="15" s="1"/>
  <c r="J195" i="15"/>
  <c r="I197" i="14"/>
  <c r="C198" i="14" s="1"/>
  <c r="F197" i="14"/>
  <c r="G197" i="14" s="1"/>
  <c r="H197" i="12"/>
  <c r="J197" i="12" s="1"/>
  <c r="E197" i="12"/>
  <c r="F198" i="19" l="1"/>
  <c r="G198" i="19" s="1"/>
  <c r="I198" i="19"/>
  <c r="C199" i="19" s="1"/>
  <c r="H196" i="16"/>
  <c r="E196" i="16"/>
  <c r="H196" i="15"/>
  <c r="E196" i="15"/>
  <c r="E198" i="14"/>
  <c r="H198" i="14"/>
  <c r="J198" i="14" s="1"/>
  <c r="I197" i="12"/>
  <c r="C198" i="12" s="1"/>
  <c r="F197" i="12"/>
  <c r="G197" i="12" s="1"/>
  <c r="H199" i="19" l="1"/>
  <c r="J199" i="19" s="1"/>
  <c r="E199" i="19"/>
  <c r="I196" i="16"/>
  <c r="C197" i="16" s="1"/>
  <c r="F196" i="16"/>
  <c r="G196" i="16" s="1"/>
  <c r="J196" i="16"/>
  <c r="I196" i="15"/>
  <c r="C197" i="15" s="1"/>
  <c r="F196" i="15"/>
  <c r="G196" i="15" s="1"/>
  <c r="J196" i="15"/>
  <c r="I198" i="14"/>
  <c r="C199" i="14" s="1"/>
  <c r="F198" i="14"/>
  <c r="G198" i="14" s="1"/>
  <c r="H198" i="12"/>
  <c r="J198" i="12" s="1"/>
  <c r="E198" i="12"/>
  <c r="I199" i="19" l="1"/>
  <c r="C200" i="19" s="1"/>
  <c r="F199" i="19"/>
  <c r="G199" i="19" s="1"/>
  <c r="H197" i="16"/>
  <c r="E197" i="16"/>
  <c r="H197" i="15"/>
  <c r="E197" i="15"/>
  <c r="H199" i="14"/>
  <c r="J199" i="14" s="1"/>
  <c r="E199" i="14"/>
  <c r="I198" i="12"/>
  <c r="C199" i="12" s="1"/>
  <c r="F198" i="12"/>
  <c r="G198" i="12" s="1"/>
  <c r="H200" i="19" l="1"/>
  <c r="J200" i="19" s="1"/>
  <c r="E200" i="19"/>
  <c r="I197" i="16"/>
  <c r="C198" i="16" s="1"/>
  <c r="F197" i="16"/>
  <c r="G197" i="16" s="1"/>
  <c r="J197" i="16"/>
  <c r="I197" i="15"/>
  <c r="C198" i="15" s="1"/>
  <c r="F197" i="15"/>
  <c r="G197" i="15" s="1"/>
  <c r="J197" i="15"/>
  <c r="I199" i="14"/>
  <c r="C200" i="14" s="1"/>
  <c r="F199" i="14"/>
  <c r="G199" i="14" s="1"/>
  <c r="H199" i="12"/>
  <c r="J199" i="12" s="1"/>
  <c r="E199" i="12"/>
  <c r="I200" i="19" l="1"/>
  <c r="C201" i="19" s="1"/>
  <c r="F200" i="19"/>
  <c r="G200" i="19" s="1"/>
  <c r="H198" i="16"/>
  <c r="E198" i="16"/>
  <c r="H198" i="15"/>
  <c r="E198" i="15"/>
  <c r="H200" i="14"/>
  <c r="J200" i="14" s="1"/>
  <c r="E200" i="14"/>
  <c r="I199" i="12"/>
  <c r="C200" i="12" s="1"/>
  <c r="F199" i="12"/>
  <c r="G199" i="12" s="1"/>
  <c r="E201" i="19" l="1"/>
  <c r="H201" i="19"/>
  <c r="J201" i="19" s="1"/>
  <c r="I198" i="16"/>
  <c r="C199" i="16" s="1"/>
  <c r="F198" i="16"/>
  <c r="G198" i="16" s="1"/>
  <c r="J198" i="16"/>
  <c r="I198" i="15"/>
  <c r="C199" i="15" s="1"/>
  <c r="F198" i="15"/>
  <c r="G198" i="15" s="1"/>
  <c r="J198" i="15"/>
  <c r="F200" i="14"/>
  <c r="G200" i="14" s="1"/>
  <c r="I200" i="14"/>
  <c r="C201" i="14" s="1"/>
  <c r="H200" i="12"/>
  <c r="J200" i="12" s="1"/>
  <c r="E200" i="12"/>
  <c r="I201" i="19" l="1"/>
  <c r="C202" i="19" s="1"/>
  <c r="F201" i="19"/>
  <c r="G201" i="19" s="1"/>
  <c r="H199" i="16"/>
  <c r="E199" i="16"/>
  <c r="H199" i="15"/>
  <c r="E199" i="15"/>
  <c r="H201" i="14"/>
  <c r="J201" i="14" s="1"/>
  <c r="E201" i="14"/>
  <c r="F200" i="12"/>
  <c r="G200" i="12" s="1"/>
  <c r="I200" i="12"/>
  <c r="C201" i="12" s="1"/>
  <c r="H202" i="19" l="1"/>
  <c r="J202" i="19" s="1"/>
  <c r="E202" i="19"/>
  <c r="I199" i="16"/>
  <c r="C200" i="16" s="1"/>
  <c r="F199" i="16"/>
  <c r="G199" i="16" s="1"/>
  <c r="J199" i="16"/>
  <c r="I199" i="15"/>
  <c r="C200" i="15" s="1"/>
  <c r="F199" i="15"/>
  <c r="G199" i="15" s="1"/>
  <c r="J199" i="15"/>
  <c r="I201" i="14"/>
  <c r="C202" i="14" s="1"/>
  <c r="F201" i="14"/>
  <c r="G201" i="14" s="1"/>
  <c r="E201" i="12"/>
  <c r="H201" i="12"/>
  <c r="J201" i="12" s="1"/>
  <c r="I202" i="19" l="1"/>
  <c r="C203" i="19" s="1"/>
  <c r="F202" i="19"/>
  <c r="G202" i="19" s="1"/>
  <c r="H200" i="16"/>
  <c r="E200" i="16"/>
  <c r="H200" i="15"/>
  <c r="E200" i="15"/>
  <c r="H202" i="14"/>
  <c r="J202" i="14" s="1"/>
  <c r="E202" i="14"/>
  <c r="I201" i="12"/>
  <c r="C202" i="12" s="1"/>
  <c r="F201" i="12"/>
  <c r="G201" i="12" s="1"/>
  <c r="H203" i="19" l="1"/>
  <c r="J203" i="19" s="1"/>
  <c r="E203" i="19"/>
  <c r="I200" i="16"/>
  <c r="C201" i="16" s="1"/>
  <c r="F200" i="16"/>
  <c r="G200" i="16" s="1"/>
  <c r="J200" i="16"/>
  <c r="I200" i="15"/>
  <c r="C201" i="15" s="1"/>
  <c r="F200" i="15"/>
  <c r="G200" i="15" s="1"/>
  <c r="J200" i="15"/>
  <c r="I202" i="14"/>
  <c r="C203" i="14" s="1"/>
  <c r="F202" i="14"/>
  <c r="G202" i="14" s="1"/>
  <c r="H202" i="12"/>
  <c r="J202" i="12" s="1"/>
  <c r="E202" i="12"/>
  <c r="I203" i="19" l="1"/>
  <c r="C204" i="19" s="1"/>
  <c r="F203" i="19"/>
  <c r="G203" i="19" s="1"/>
  <c r="H201" i="16"/>
  <c r="E201" i="16"/>
  <c r="H201" i="15"/>
  <c r="E201" i="15"/>
  <c r="H203" i="14"/>
  <c r="J203" i="14" s="1"/>
  <c r="E203" i="14"/>
  <c r="F202" i="12"/>
  <c r="G202" i="12" s="1"/>
  <c r="I202" i="12"/>
  <c r="C203" i="12" s="1"/>
  <c r="H204" i="19" l="1"/>
  <c r="J204" i="19" s="1"/>
  <c r="E204" i="19"/>
  <c r="I201" i="16"/>
  <c r="C202" i="16" s="1"/>
  <c r="F201" i="16"/>
  <c r="G201" i="16" s="1"/>
  <c r="J201" i="16"/>
  <c r="I201" i="15"/>
  <c r="C202" i="15" s="1"/>
  <c r="F201" i="15"/>
  <c r="G201" i="15" s="1"/>
  <c r="J201" i="15"/>
  <c r="I203" i="14"/>
  <c r="C204" i="14" s="1"/>
  <c r="F203" i="14"/>
  <c r="G203" i="14" s="1"/>
  <c r="H203" i="12"/>
  <c r="J203" i="12" s="1"/>
  <c r="E203" i="12"/>
  <c r="I204" i="19" l="1"/>
  <c r="C205" i="19" s="1"/>
  <c r="F204" i="19"/>
  <c r="G204" i="19" s="1"/>
  <c r="H202" i="16"/>
  <c r="E202" i="16"/>
  <c r="H202" i="15"/>
  <c r="E202" i="15"/>
  <c r="E204" i="14"/>
  <c r="H204" i="14"/>
  <c r="J204" i="14" s="1"/>
  <c r="F203" i="12"/>
  <c r="G203" i="12" s="1"/>
  <c r="I203" i="12"/>
  <c r="C204" i="12" s="1"/>
  <c r="H205" i="19" l="1"/>
  <c r="J205" i="19" s="1"/>
  <c r="E205" i="19"/>
  <c r="I202" i="16"/>
  <c r="C203" i="16" s="1"/>
  <c r="F202" i="16"/>
  <c r="G202" i="16" s="1"/>
  <c r="J202" i="16"/>
  <c r="I202" i="15"/>
  <c r="C203" i="15" s="1"/>
  <c r="F202" i="15"/>
  <c r="G202" i="15" s="1"/>
  <c r="J202" i="15"/>
  <c r="I204" i="14"/>
  <c r="C205" i="14" s="1"/>
  <c r="F204" i="14"/>
  <c r="G204" i="14" s="1"/>
  <c r="H204" i="12"/>
  <c r="J204" i="12" s="1"/>
  <c r="E204" i="12"/>
  <c r="I205" i="19" l="1"/>
  <c r="C206" i="19" s="1"/>
  <c r="F205" i="19"/>
  <c r="G205" i="19" s="1"/>
  <c r="H203" i="16"/>
  <c r="E203" i="16"/>
  <c r="H203" i="15"/>
  <c r="E203" i="15"/>
  <c r="H205" i="14"/>
  <c r="J205" i="14" s="1"/>
  <c r="E205" i="14"/>
  <c r="F204" i="12"/>
  <c r="G204" i="12" s="1"/>
  <c r="I204" i="12"/>
  <c r="C205" i="12" s="1"/>
  <c r="H206" i="19" l="1"/>
  <c r="J206" i="19" s="1"/>
  <c r="E206" i="19"/>
  <c r="I203" i="16"/>
  <c r="C204" i="16" s="1"/>
  <c r="F203" i="16"/>
  <c r="G203" i="16" s="1"/>
  <c r="J203" i="16"/>
  <c r="I203" i="15"/>
  <c r="C204" i="15" s="1"/>
  <c r="F203" i="15"/>
  <c r="G203" i="15" s="1"/>
  <c r="J203" i="15"/>
  <c r="I205" i="14"/>
  <c r="C206" i="14" s="1"/>
  <c r="F205" i="14"/>
  <c r="G205" i="14" s="1"/>
  <c r="H205" i="12"/>
  <c r="J205" i="12" s="1"/>
  <c r="E205" i="12"/>
  <c r="I206" i="19" l="1"/>
  <c r="C207" i="19" s="1"/>
  <c r="F206" i="19"/>
  <c r="G206" i="19" s="1"/>
  <c r="H204" i="16"/>
  <c r="E204" i="16"/>
  <c r="H204" i="15"/>
  <c r="E204" i="15"/>
  <c r="H206" i="14"/>
  <c r="J206" i="14" s="1"/>
  <c r="E206" i="14"/>
  <c r="F205" i="12"/>
  <c r="G205" i="12" s="1"/>
  <c r="I205" i="12"/>
  <c r="C206" i="12" s="1"/>
  <c r="H207" i="19" l="1"/>
  <c r="J207" i="19" s="1"/>
  <c r="E207" i="19"/>
  <c r="I204" i="16"/>
  <c r="C205" i="16" s="1"/>
  <c r="F204" i="16"/>
  <c r="G204" i="16" s="1"/>
  <c r="J204" i="16"/>
  <c r="I204" i="15"/>
  <c r="C205" i="15" s="1"/>
  <c r="F204" i="15"/>
  <c r="G204" i="15" s="1"/>
  <c r="J204" i="15"/>
  <c r="I206" i="14"/>
  <c r="C207" i="14" s="1"/>
  <c r="F206" i="14"/>
  <c r="G206" i="14" s="1"/>
  <c r="H206" i="12"/>
  <c r="J206" i="12" s="1"/>
  <c r="E206" i="12"/>
  <c r="F207" i="19" l="1"/>
  <c r="G207" i="19" s="1"/>
  <c r="I207" i="19"/>
  <c r="C208" i="19" s="1"/>
  <c r="H205" i="16"/>
  <c r="E205" i="16"/>
  <c r="H205" i="15"/>
  <c r="E205" i="15"/>
  <c r="H207" i="14"/>
  <c r="J207" i="14" s="1"/>
  <c r="E207" i="14"/>
  <c r="F206" i="12"/>
  <c r="G206" i="12" s="1"/>
  <c r="I206" i="12"/>
  <c r="C207" i="12" s="1"/>
  <c r="H208" i="19" l="1"/>
  <c r="J208" i="19" s="1"/>
  <c r="E208" i="19"/>
  <c r="I205" i="16"/>
  <c r="C206" i="16" s="1"/>
  <c r="F205" i="16"/>
  <c r="G205" i="16" s="1"/>
  <c r="J205" i="16"/>
  <c r="I205" i="15"/>
  <c r="C206" i="15" s="1"/>
  <c r="F205" i="15"/>
  <c r="G205" i="15" s="1"/>
  <c r="J205" i="15"/>
  <c r="I207" i="14"/>
  <c r="C208" i="14" s="1"/>
  <c r="F207" i="14"/>
  <c r="G207" i="14" s="1"/>
  <c r="H207" i="12"/>
  <c r="J207" i="12" s="1"/>
  <c r="E207" i="12"/>
  <c r="F208" i="19" l="1"/>
  <c r="G208" i="19" s="1"/>
  <c r="I208" i="19"/>
  <c r="C209" i="19" s="1"/>
  <c r="H206" i="16"/>
  <c r="E206" i="16"/>
  <c r="H206" i="15"/>
  <c r="E206" i="15"/>
  <c r="H208" i="14"/>
  <c r="J208" i="14" s="1"/>
  <c r="E208" i="14"/>
  <c r="F207" i="12"/>
  <c r="G207" i="12" s="1"/>
  <c r="I207" i="12"/>
  <c r="C208" i="12" s="1"/>
  <c r="H209" i="19" l="1"/>
  <c r="J209" i="19" s="1"/>
  <c r="E209" i="19"/>
  <c r="I206" i="16"/>
  <c r="C207" i="16" s="1"/>
  <c r="F206" i="16"/>
  <c r="G206" i="16" s="1"/>
  <c r="J206" i="16"/>
  <c r="I206" i="15"/>
  <c r="C207" i="15" s="1"/>
  <c r="F206" i="15"/>
  <c r="G206" i="15" s="1"/>
  <c r="J206" i="15"/>
  <c r="I208" i="14"/>
  <c r="C209" i="14" s="1"/>
  <c r="F208" i="14"/>
  <c r="G208" i="14" s="1"/>
  <c r="H208" i="12"/>
  <c r="J208" i="12" s="1"/>
  <c r="E208" i="12"/>
  <c r="I209" i="19" l="1"/>
  <c r="C210" i="19" s="1"/>
  <c r="F209" i="19"/>
  <c r="G209" i="19" s="1"/>
  <c r="H207" i="16"/>
  <c r="E207" i="16"/>
  <c r="H207" i="15"/>
  <c r="E207" i="15"/>
  <c r="H209" i="14"/>
  <c r="J209" i="14" s="1"/>
  <c r="E209" i="14"/>
  <c r="I208" i="12"/>
  <c r="C209" i="12" s="1"/>
  <c r="F208" i="12"/>
  <c r="G208" i="12" s="1"/>
  <c r="H210" i="19" l="1"/>
  <c r="J210" i="19" s="1"/>
  <c r="E210" i="19"/>
  <c r="I207" i="16"/>
  <c r="C208" i="16" s="1"/>
  <c r="F207" i="16"/>
  <c r="G207" i="16" s="1"/>
  <c r="J207" i="16"/>
  <c r="I207" i="15"/>
  <c r="C208" i="15" s="1"/>
  <c r="F207" i="15"/>
  <c r="G207" i="15" s="1"/>
  <c r="J207" i="15"/>
  <c r="I209" i="14"/>
  <c r="C210" i="14" s="1"/>
  <c r="F209" i="14"/>
  <c r="G209" i="14" s="1"/>
  <c r="H209" i="12"/>
  <c r="J209" i="12" s="1"/>
  <c r="E209" i="12"/>
  <c r="I210" i="19" l="1"/>
  <c r="C211" i="19" s="1"/>
  <c r="F210" i="19"/>
  <c r="G210" i="19" s="1"/>
  <c r="H208" i="16"/>
  <c r="E208" i="16"/>
  <c r="H208" i="15"/>
  <c r="E208" i="15"/>
  <c r="H210" i="14"/>
  <c r="J210" i="14" s="1"/>
  <c r="E210" i="14"/>
  <c r="F209" i="12"/>
  <c r="G209" i="12" s="1"/>
  <c r="I209" i="12"/>
  <c r="C210" i="12" s="1"/>
  <c r="E211" i="19" l="1"/>
  <c r="H211" i="19"/>
  <c r="J211" i="19" s="1"/>
  <c r="I208" i="16"/>
  <c r="C209" i="16" s="1"/>
  <c r="F208" i="16"/>
  <c r="G208" i="16" s="1"/>
  <c r="J208" i="16"/>
  <c r="I208" i="15"/>
  <c r="C209" i="15" s="1"/>
  <c r="F208" i="15"/>
  <c r="G208" i="15" s="1"/>
  <c r="J208" i="15"/>
  <c r="F210" i="14"/>
  <c r="G210" i="14" s="1"/>
  <c r="I210" i="14"/>
  <c r="C211" i="14" s="1"/>
  <c r="H210" i="12"/>
  <c r="J210" i="12" s="1"/>
  <c r="E210" i="12"/>
  <c r="F211" i="19" l="1"/>
  <c r="G211" i="19" s="1"/>
  <c r="I211" i="19"/>
  <c r="C212" i="19" s="1"/>
  <c r="H209" i="16"/>
  <c r="E209" i="16"/>
  <c r="H209" i="15"/>
  <c r="E209" i="15"/>
  <c r="H211" i="14"/>
  <c r="J211" i="14" s="1"/>
  <c r="E211" i="14"/>
  <c r="I210" i="12"/>
  <c r="C211" i="12" s="1"/>
  <c r="F210" i="12"/>
  <c r="G210" i="12" s="1"/>
  <c r="E212" i="19" l="1"/>
  <c r="H212" i="19"/>
  <c r="J212" i="19" s="1"/>
  <c r="I209" i="16"/>
  <c r="C210" i="16" s="1"/>
  <c r="F209" i="16"/>
  <c r="G209" i="16" s="1"/>
  <c r="J209" i="16"/>
  <c r="I209" i="15"/>
  <c r="C210" i="15" s="1"/>
  <c r="F209" i="15"/>
  <c r="G209" i="15" s="1"/>
  <c r="J209" i="15"/>
  <c r="F211" i="14"/>
  <c r="G211" i="14" s="1"/>
  <c r="I211" i="14"/>
  <c r="C212" i="14" s="1"/>
  <c r="H211" i="12"/>
  <c r="J211" i="12" s="1"/>
  <c r="E211" i="12"/>
  <c r="I212" i="19" l="1"/>
  <c r="C213" i="19" s="1"/>
  <c r="F212" i="19"/>
  <c r="G212" i="19" s="1"/>
  <c r="H210" i="16"/>
  <c r="E210" i="16"/>
  <c r="H210" i="15"/>
  <c r="E210" i="15"/>
  <c r="H212" i="14"/>
  <c r="J212" i="14" s="1"/>
  <c r="E212" i="14"/>
  <c r="F211" i="12"/>
  <c r="G211" i="12" s="1"/>
  <c r="I211" i="12"/>
  <c r="C212" i="12" s="1"/>
  <c r="H213" i="19" l="1"/>
  <c r="J213" i="19" s="1"/>
  <c r="E213" i="19"/>
  <c r="I210" i="16"/>
  <c r="C211" i="16" s="1"/>
  <c r="F210" i="16"/>
  <c r="G210" i="16" s="1"/>
  <c r="J210" i="16"/>
  <c r="I210" i="15"/>
  <c r="C211" i="15" s="1"/>
  <c r="F210" i="15"/>
  <c r="G210" i="15" s="1"/>
  <c r="J210" i="15"/>
  <c r="I212" i="14"/>
  <c r="C213" i="14" s="1"/>
  <c r="F212" i="14"/>
  <c r="G212" i="14" s="1"/>
  <c r="E212" i="12"/>
  <c r="H212" i="12"/>
  <c r="J212" i="12" s="1"/>
  <c r="I213" i="19" l="1"/>
  <c r="C214" i="19" s="1"/>
  <c r="F213" i="19"/>
  <c r="G213" i="19" s="1"/>
  <c r="H211" i="16"/>
  <c r="E211" i="16"/>
  <c r="H211" i="15"/>
  <c r="E211" i="15"/>
  <c r="H213" i="14"/>
  <c r="J213" i="14" s="1"/>
  <c r="E213" i="14"/>
  <c r="F212" i="12"/>
  <c r="G212" i="12" s="1"/>
  <c r="I212" i="12"/>
  <c r="C213" i="12" s="1"/>
  <c r="H214" i="19" l="1"/>
  <c r="J214" i="19" s="1"/>
  <c r="E214" i="19"/>
  <c r="I211" i="16"/>
  <c r="C212" i="16" s="1"/>
  <c r="F211" i="16"/>
  <c r="G211" i="16" s="1"/>
  <c r="J211" i="16"/>
  <c r="I211" i="15"/>
  <c r="C212" i="15" s="1"/>
  <c r="F211" i="15"/>
  <c r="G211" i="15" s="1"/>
  <c r="J211" i="15"/>
  <c r="F213" i="14"/>
  <c r="G213" i="14" s="1"/>
  <c r="I213" i="14"/>
  <c r="C214" i="14" s="1"/>
  <c r="H213" i="12"/>
  <c r="J213" i="12" s="1"/>
  <c r="E213" i="12"/>
  <c r="I214" i="19" l="1"/>
  <c r="C215" i="19" s="1"/>
  <c r="F214" i="19"/>
  <c r="G214" i="19" s="1"/>
  <c r="H212" i="16"/>
  <c r="E212" i="16"/>
  <c r="H212" i="15"/>
  <c r="E212" i="15"/>
  <c r="H214" i="14"/>
  <c r="J214" i="14" s="1"/>
  <c r="E214" i="14"/>
  <c r="F213" i="12"/>
  <c r="G213" i="12" s="1"/>
  <c r="I213" i="12"/>
  <c r="C214" i="12" s="1"/>
  <c r="E215" i="19" l="1"/>
  <c r="H215" i="19"/>
  <c r="J215" i="19" s="1"/>
  <c r="I212" i="16"/>
  <c r="C213" i="16" s="1"/>
  <c r="F212" i="16"/>
  <c r="G212" i="16" s="1"/>
  <c r="J212" i="16"/>
  <c r="I212" i="15"/>
  <c r="C213" i="15" s="1"/>
  <c r="F212" i="15"/>
  <c r="G212" i="15" s="1"/>
  <c r="J212" i="15"/>
  <c r="I214" i="14"/>
  <c r="C215" i="14" s="1"/>
  <c r="F214" i="14"/>
  <c r="G214" i="14" s="1"/>
  <c r="H214" i="12"/>
  <c r="J214" i="12" s="1"/>
  <c r="E214" i="12"/>
  <c r="I215" i="19" l="1"/>
  <c r="C216" i="19" s="1"/>
  <c r="F215" i="19"/>
  <c r="G215" i="19" s="1"/>
  <c r="H213" i="16"/>
  <c r="E213" i="16"/>
  <c r="H213" i="15"/>
  <c r="E213" i="15"/>
  <c r="H215" i="14"/>
  <c r="J215" i="14" s="1"/>
  <c r="E215" i="14"/>
  <c r="F214" i="12"/>
  <c r="G214" i="12" s="1"/>
  <c r="I214" i="12"/>
  <c r="C215" i="12" s="1"/>
  <c r="E216" i="19" l="1"/>
  <c r="H216" i="19"/>
  <c r="J216" i="19" s="1"/>
  <c r="I213" i="16"/>
  <c r="C214" i="16" s="1"/>
  <c r="F213" i="16"/>
  <c r="G213" i="16" s="1"/>
  <c r="J213" i="16"/>
  <c r="I213" i="15"/>
  <c r="C214" i="15" s="1"/>
  <c r="F213" i="15"/>
  <c r="G213" i="15" s="1"/>
  <c r="J213" i="15"/>
  <c r="I215" i="14"/>
  <c r="C216" i="14" s="1"/>
  <c r="F215" i="14"/>
  <c r="G215" i="14" s="1"/>
  <c r="H215" i="12"/>
  <c r="J215" i="12" s="1"/>
  <c r="E215" i="12"/>
  <c r="F216" i="19" l="1"/>
  <c r="G216" i="19" s="1"/>
  <c r="I216" i="19"/>
  <c r="C217" i="19" s="1"/>
  <c r="H214" i="16"/>
  <c r="E214" i="16"/>
  <c r="H214" i="15"/>
  <c r="E214" i="15"/>
  <c r="H216" i="14"/>
  <c r="J216" i="14" s="1"/>
  <c r="E216" i="14"/>
  <c r="F215" i="12"/>
  <c r="G215" i="12" s="1"/>
  <c r="I215" i="12"/>
  <c r="C216" i="12" s="1"/>
  <c r="H217" i="19" l="1"/>
  <c r="J217" i="19" s="1"/>
  <c r="E217" i="19"/>
  <c r="I214" i="16"/>
  <c r="C215" i="16" s="1"/>
  <c r="F214" i="16"/>
  <c r="G214" i="16" s="1"/>
  <c r="J214" i="16"/>
  <c r="I214" i="15"/>
  <c r="C215" i="15" s="1"/>
  <c r="F214" i="15"/>
  <c r="G214" i="15" s="1"/>
  <c r="J214" i="15"/>
  <c r="I216" i="14"/>
  <c r="C217" i="14" s="1"/>
  <c r="F216" i="14"/>
  <c r="G216" i="14" s="1"/>
  <c r="H216" i="12"/>
  <c r="J216" i="12" s="1"/>
  <c r="E216" i="12"/>
  <c r="F217" i="19" l="1"/>
  <c r="G217" i="19" s="1"/>
  <c r="I217" i="19"/>
  <c r="C218" i="19" s="1"/>
  <c r="H215" i="16"/>
  <c r="E215" i="16"/>
  <c r="H215" i="15"/>
  <c r="E215" i="15"/>
  <c r="H217" i="14"/>
  <c r="J217" i="14" s="1"/>
  <c r="E217" i="14"/>
  <c r="F216" i="12"/>
  <c r="G216" i="12" s="1"/>
  <c r="I216" i="12"/>
  <c r="C217" i="12" s="1"/>
  <c r="H218" i="19" l="1"/>
  <c r="J218" i="19" s="1"/>
  <c r="E218" i="19"/>
  <c r="I215" i="16"/>
  <c r="C216" i="16" s="1"/>
  <c r="F215" i="16"/>
  <c r="G215" i="16" s="1"/>
  <c r="J215" i="16"/>
  <c r="I215" i="15"/>
  <c r="C216" i="15" s="1"/>
  <c r="F215" i="15"/>
  <c r="G215" i="15" s="1"/>
  <c r="J215" i="15"/>
  <c r="I217" i="14"/>
  <c r="C218" i="14" s="1"/>
  <c r="F217" i="14"/>
  <c r="G217" i="14" s="1"/>
  <c r="H217" i="12"/>
  <c r="J217" i="12" s="1"/>
  <c r="E217" i="12"/>
  <c r="I218" i="19" l="1"/>
  <c r="C219" i="19" s="1"/>
  <c r="F218" i="19"/>
  <c r="G218" i="19" s="1"/>
  <c r="H216" i="16"/>
  <c r="E216" i="16"/>
  <c r="H216" i="15"/>
  <c r="E216" i="15"/>
  <c r="H218" i="14"/>
  <c r="J218" i="14" s="1"/>
  <c r="E218" i="14"/>
  <c r="F217" i="12"/>
  <c r="G217" i="12" s="1"/>
  <c r="I217" i="12"/>
  <c r="C218" i="12" s="1"/>
  <c r="H219" i="19" l="1"/>
  <c r="J219" i="19" s="1"/>
  <c r="E219" i="19"/>
  <c r="I216" i="16"/>
  <c r="C217" i="16" s="1"/>
  <c r="F216" i="16"/>
  <c r="G216" i="16" s="1"/>
  <c r="J216" i="16"/>
  <c r="I216" i="15"/>
  <c r="C217" i="15" s="1"/>
  <c r="F216" i="15"/>
  <c r="G216" i="15" s="1"/>
  <c r="J216" i="15"/>
  <c r="I218" i="14"/>
  <c r="C219" i="14" s="1"/>
  <c r="F218" i="14"/>
  <c r="G218" i="14" s="1"/>
  <c r="H218" i="12"/>
  <c r="J218" i="12" s="1"/>
  <c r="E218" i="12"/>
  <c r="I219" i="19" l="1"/>
  <c r="C220" i="19" s="1"/>
  <c r="F219" i="19"/>
  <c r="G219" i="19" s="1"/>
  <c r="H217" i="16"/>
  <c r="E217" i="16"/>
  <c r="H217" i="15"/>
  <c r="E217" i="15"/>
  <c r="H219" i="14"/>
  <c r="J219" i="14" s="1"/>
  <c r="E219" i="14"/>
  <c r="I218" i="12"/>
  <c r="C219" i="12" s="1"/>
  <c r="F218" i="12"/>
  <c r="G218" i="12" s="1"/>
  <c r="H220" i="19" l="1"/>
  <c r="J220" i="19" s="1"/>
  <c r="E220" i="19"/>
  <c r="I217" i="16"/>
  <c r="C218" i="16" s="1"/>
  <c r="F217" i="16"/>
  <c r="G217" i="16" s="1"/>
  <c r="J217" i="16"/>
  <c r="I217" i="15"/>
  <c r="C218" i="15" s="1"/>
  <c r="F217" i="15"/>
  <c r="G217" i="15" s="1"/>
  <c r="J217" i="15"/>
  <c r="F219" i="14"/>
  <c r="G219" i="14" s="1"/>
  <c r="I219" i="14"/>
  <c r="C220" i="14" s="1"/>
  <c r="H219" i="12"/>
  <c r="J219" i="12" s="1"/>
  <c r="E219" i="12"/>
  <c r="F220" i="19" l="1"/>
  <c r="G220" i="19" s="1"/>
  <c r="I220" i="19"/>
  <c r="C221" i="19" s="1"/>
  <c r="H218" i="16"/>
  <c r="E218" i="16"/>
  <c r="H218" i="15"/>
  <c r="E218" i="15"/>
  <c r="E220" i="14"/>
  <c r="H220" i="14"/>
  <c r="J220" i="14" s="1"/>
  <c r="F219" i="12"/>
  <c r="G219" i="12" s="1"/>
  <c r="I219" i="12"/>
  <c r="C220" i="12" s="1"/>
  <c r="H221" i="19" l="1"/>
  <c r="J221" i="19" s="1"/>
  <c r="E221" i="19"/>
  <c r="I218" i="16"/>
  <c r="C219" i="16" s="1"/>
  <c r="F218" i="16"/>
  <c r="G218" i="16" s="1"/>
  <c r="J218" i="16"/>
  <c r="I218" i="15"/>
  <c r="C219" i="15" s="1"/>
  <c r="F218" i="15"/>
  <c r="G218" i="15" s="1"/>
  <c r="J218" i="15"/>
  <c r="I220" i="14"/>
  <c r="C221" i="14" s="1"/>
  <c r="F220" i="14"/>
  <c r="G220" i="14" s="1"/>
  <c r="H220" i="12"/>
  <c r="J220" i="12" s="1"/>
  <c r="E220" i="12"/>
  <c r="I221" i="19" l="1"/>
  <c r="C222" i="19" s="1"/>
  <c r="F221" i="19"/>
  <c r="G221" i="19" s="1"/>
  <c r="H219" i="16"/>
  <c r="E219" i="16"/>
  <c r="H219" i="15"/>
  <c r="E219" i="15"/>
  <c r="H221" i="14"/>
  <c r="J221" i="14" s="1"/>
  <c r="E221" i="14"/>
  <c r="F220" i="12"/>
  <c r="G220" i="12" s="1"/>
  <c r="I220" i="12"/>
  <c r="C221" i="12" s="1"/>
  <c r="H222" i="19" l="1"/>
  <c r="J222" i="19" s="1"/>
  <c r="E222" i="19"/>
  <c r="I219" i="16"/>
  <c r="C220" i="16" s="1"/>
  <c r="F219" i="16"/>
  <c r="G219" i="16" s="1"/>
  <c r="J219" i="16"/>
  <c r="I219" i="15"/>
  <c r="C220" i="15" s="1"/>
  <c r="F219" i="15"/>
  <c r="G219" i="15" s="1"/>
  <c r="J219" i="15"/>
  <c r="F221" i="14"/>
  <c r="G221" i="14" s="1"/>
  <c r="I221" i="14"/>
  <c r="C222" i="14" s="1"/>
  <c r="H221" i="12"/>
  <c r="J221" i="12" s="1"/>
  <c r="E221" i="12"/>
  <c r="I222" i="19" l="1"/>
  <c r="C223" i="19" s="1"/>
  <c r="F222" i="19"/>
  <c r="G222" i="19" s="1"/>
  <c r="H220" i="16"/>
  <c r="E220" i="16"/>
  <c r="H220" i="15"/>
  <c r="E220" i="15"/>
  <c r="E222" i="14"/>
  <c r="H222" i="14"/>
  <c r="J222" i="14" s="1"/>
  <c r="F221" i="12"/>
  <c r="G221" i="12" s="1"/>
  <c r="I221" i="12"/>
  <c r="C222" i="12" s="1"/>
  <c r="H223" i="19" l="1"/>
  <c r="J223" i="19" s="1"/>
  <c r="E223" i="19"/>
  <c r="I220" i="16"/>
  <c r="C221" i="16" s="1"/>
  <c r="F220" i="16"/>
  <c r="G220" i="16" s="1"/>
  <c r="J220" i="16"/>
  <c r="I220" i="15"/>
  <c r="C221" i="15" s="1"/>
  <c r="F220" i="15"/>
  <c r="G220" i="15" s="1"/>
  <c r="J220" i="15"/>
  <c r="I222" i="14"/>
  <c r="C223" i="14" s="1"/>
  <c r="F222" i="14"/>
  <c r="G222" i="14" s="1"/>
  <c r="H222" i="12"/>
  <c r="J222" i="12" s="1"/>
  <c r="E222" i="12"/>
  <c r="I223" i="19" l="1"/>
  <c r="C224" i="19" s="1"/>
  <c r="F223" i="19"/>
  <c r="G223" i="19" s="1"/>
  <c r="H221" i="16"/>
  <c r="E221" i="16"/>
  <c r="H221" i="15"/>
  <c r="E221" i="15"/>
  <c r="H223" i="14"/>
  <c r="J223" i="14" s="1"/>
  <c r="E223" i="14"/>
  <c r="F222" i="12"/>
  <c r="G222" i="12" s="1"/>
  <c r="I222" i="12"/>
  <c r="C223" i="12" s="1"/>
  <c r="H224" i="19" l="1"/>
  <c r="J224" i="19" s="1"/>
  <c r="E224" i="19"/>
  <c r="I221" i="16"/>
  <c r="C222" i="16" s="1"/>
  <c r="F221" i="16"/>
  <c r="G221" i="16" s="1"/>
  <c r="J221" i="16"/>
  <c r="I221" i="15"/>
  <c r="C222" i="15" s="1"/>
  <c r="F221" i="15"/>
  <c r="G221" i="15" s="1"/>
  <c r="J221" i="15"/>
  <c r="I223" i="14"/>
  <c r="C224" i="14" s="1"/>
  <c r="F223" i="14"/>
  <c r="G223" i="14" s="1"/>
  <c r="H223" i="12"/>
  <c r="J223" i="12" s="1"/>
  <c r="E223" i="12"/>
  <c r="I224" i="19" l="1"/>
  <c r="C225" i="19" s="1"/>
  <c r="F224" i="19"/>
  <c r="G224" i="19" s="1"/>
  <c r="H222" i="16"/>
  <c r="E222" i="16"/>
  <c r="H222" i="15"/>
  <c r="E222" i="15"/>
  <c r="E224" i="14"/>
  <c r="H224" i="14"/>
  <c r="J224" i="14" s="1"/>
  <c r="F223" i="12"/>
  <c r="G223" i="12" s="1"/>
  <c r="I223" i="12"/>
  <c r="C224" i="12" s="1"/>
  <c r="H225" i="19" l="1"/>
  <c r="J225" i="19" s="1"/>
  <c r="E225" i="19"/>
  <c r="I222" i="16"/>
  <c r="C223" i="16" s="1"/>
  <c r="F222" i="16"/>
  <c r="G222" i="16" s="1"/>
  <c r="J222" i="16"/>
  <c r="I222" i="15"/>
  <c r="C223" i="15" s="1"/>
  <c r="F222" i="15"/>
  <c r="G222" i="15" s="1"/>
  <c r="J222" i="15"/>
  <c r="F224" i="14"/>
  <c r="G224" i="14" s="1"/>
  <c r="I224" i="14"/>
  <c r="C225" i="14" s="1"/>
  <c r="H224" i="12"/>
  <c r="J224" i="12" s="1"/>
  <c r="E224" i="12"/>
  <c r="F225" i="19" l="1"/>
  <c r="G225" i="19" s="1"/>
  <c r="I225" i="19"/>
  <c r="C226" i="19" s="1"/>
  <c r="H223" i="16"/>
  <c r="E223" i="16"/>
  <c r="H223" i="15"/>
  <c r="E223" i="15"/>
  <c r="E225" i="14"/>
  <c r="H225" i="14"/>
  <c r="J225" i="14" s="1"/>
  <c r="F224" i="12"/>
  <c r="G224" i="12" s="1"/>
  <c r="I224" i="12"/>
  <c r="C225" i="12" s="1"/>
  <c r="H226" i="19" l="1"/>
  <c r="J226" i="19" s="1"/>
  <c r="E226" i="19"/>
  <c r="I223" i="16"/>
  <c r="C224" i="16" s="1"/>
  <c r="F223" i="16"/>
  <c r="G223" i="16" s="1"/>
  <c r="J223" i="16"/>
  <c r="I223" i="15"/>
  <c r="C224" i="15" s="1"/>
  <c r="F223" i="15"/>
  <c r="G223" i="15" s="1"/>
  <c r="J223" i="15"/>
  <c r="I225" i="14"/>
  <c r="C226" i="14" s="1"/>
  <c r="F225" i="14"/>
  <c r="G225" i="14" s="1"/>
  <c r="H225" i="12"/>
  <c r="J225" i="12" s="1"/>
  <c r="E225" i="12"/>
  <c r="I226" i="19" l="1"/>
  <c r="C227" i="19" s="1"/>
  <c r="F226" i="19"/>
  <c r="G226" i="19" s="1"/>
  <c r="H224" i="16"/>
  <c r="E224" i="16"/>
  <c r="H224" i="15"/>
  <c r="E224" i="15"/>
  <c r="H226" i="14"/>
  <c r="J226" i="14" s="1"/>
  <c r="E226" i="14"/>
  <c r="I225" i="12"/>
  <c r="C226" i="12" s="1"/>
  <c r="F225" i="12"/>
  <c r="G225" i="12" s="1"/>
  <c r="H227" i="19" l="1"/>
  <c r="J227" i="19" s="1"/>
  <c r="E227" i="19"/>
  <c r="I224" i="16"/>
  <c r="C225" i="16" s="1"/>
  <c r="F224" i="16"/>
  <c r="G224" i="16" s="1"/>
  <c r="J224" i="16"/>
  <c r="I224" i="15"/>
  <c r="C225" i="15" s="1"/>
  <c r="F224" i="15"/>
  <c r="G224" i="15" s="1"/>
  <c r="J224" i="15"/>
  <c r="F226" i="14"/>
  <c r="G226" i="14" s="1"/>
  <c r="I226" i="14"/>
  <c r="C227" i="14" s="1"/>
  <c r="H226" i="12"/>
  <c r="J226" i="12" s="1"/>
  <c r="E226" i="12"/>
  <c r="I227" i="19" l="1"/>
  <c r="C228" i="19" s="1"/>
  <c r="F227" i="19"/>
  <c r="G227" i="19" s="1"/>
  <c r="H225" i="16"/>
  <c r="E225" i="16"/>
  <c r="H225" i="15"/>
  <c r="E225" i="15"/>
  <c r="H227" i="14"/>
  <c r="J227" i="14" s="1"/>
  <c r="E227" i="14"/>
  <c r="F226" i="12"/>
  <c r="G226" i="12" s="1"/>
  <c r="I226" i="12"/>
  <c r="C227" i="12" s="1"/>
  <c r="E228" i="19" l="1"/>
  <c r="H228" i="19"/>
  <c r="J228" i="19" s="1"/>
  <c r="I225" i="16"/>
  <c r="C226" i="16" s="1"/>
  <c r="F225" i="16"/>
  <c r="G225" i="16" s="1"/>
  <c r="J225" i="16"/>
  <c r="I225" i="15"/>
  <c r="C226" i="15" s="1"/>
  <c r="F225" i="15"/>
  <c r="G225" i="15" s="1"/>
  <c r="J225" i="15"/>
  <c r="I227" i="14"/>
  <c r="C228" i="14" s="1"/>
  <c r="F227" i="14"/>
  <c r="G227" i="14" s="1"/>
  <c r="H227" i="12"/>
  <c r="J227" i="12" s="1"/>
  <c r="E227" i="12"/>
  <c r="F228" i="19" l="1"/>
  <c r="G228" i="19" s="1"/>
  <c r="I228" i="19"/>
  <c r="C229" i="19" s="1"/>
  <c r="H226" i="16"/>
  <c r="E226" i="16"/>
  <c r="H226" i="15"/>
  <c r="E226" i="15"/>
  <c r="H228" i="14"/>
  <c r="J228" i="14" s="1"/>
  <c r="E228" i="14"/>
  <c r="F227" i="12"/>
  <c r="G227" i="12" s="1"/>
  <c r="I227" i="12"/>
  <c r="C228" i="12" s="1"/>
  <c r="H229" i="19" l="1"/>
  <c r="J229" i="19" s="1"/>
  <c r="E229" i="19"/>
  <c r="I226" i="16"/>
  <c r="C227" i="16" s="1"/>
  <c r="F226" i="16"/>
  <c r="G226" i="16" s="1"/>
  <c r="J226" i="16"/>
  <c r="I226" i="15"/>
  <c r="C227" i="15" s="1"/>
  <c r="F226" i="15"/>
  <c r="G226" i="15" s="1"/>
  <c r="J226" i="15"/>
  <c r="I228" i="14"/>
  <c r="C229" i="14" s="1"/>
  <c r="F228" i="14"/>
  <c r="G228" i="14" s="1"/>
  <c r="H228" i="12"/>
  <c r="J228" i="12" s="1"/>
  <c r="E228" i="12"/>
  <c r="F229" i="19" l="1"/>
  <c r="G229" i="19" s="1"/>
  <c r="I229" i="19"/>
  <c r="C230" i="19" s="1"/>
  <c r="H227" i="16"/>
  <c r="E227" i="16"/>
  <c r="H227" i="15"/>
  <c r="E227" i="15"/>
  <c r="H229" i="14"/>
  <c r="J229" i="14" s="1"/>
  <c r="E229" i="14"/>
  <c r="F228" i="12"/>
  <c r="G228" i="12" s="1"/>
  <c r="I228" i="12"/>
  <c r="C229" i="12" s="1"/>
  <c r="H230" i="19" l="1"/>
  <c r="J230" i="19" s="1"/>
  <c r="E230" i="19"/>
  <c r="I227" i="16"/>
  <c r="C228" i="16" s="1"/>
  <c r="F227" i="16"/>
  <c r="G227" i="16" s="1"/>
  <c r="J227" i="16"/>
  <c r="I227" i="15"/>
  <c r="C228" i="15" s="1"/>
  <c r="F227" i="15"/>
  <c r="G227" i="15" s="1"/>
  <c r="J227" i="15"/>
  <c r="F229" i="14"/>
  <c r="G229" i="14" s="1"/>
  <c r="I229" i="14"/>
  <c r="C230" i="14" s="1"/>
  <c r="H229" i="12"/>
  <c r="J229" i="12" s="1"/>
  <c r="E229" i="12"/>
  <c r="F230" i="19" l="1"/>
  <c r="G230" i="19" s="1"/>
  <c r="I230" i="19"/>
  <c r="C231" i="19" s="1"/>
  <c r="H228" i="16"/>
  <c r="E228" i="16"/>
  <c r="H228" i="15"/>
  <c r="E228" i="15"/>
  <c r="H230" i="14"/>
  <c r="J230" i="14" s="1"/>
  <c r="E230" i="14"/>
  <c r="F229" i="12"/>
  <c r="G229" i="12" s="1"/>
  <c r="I229" i="12"/>
  <c r="C230" i="12" s="1"/>
  <c r="H231" i="19" l="1"/>
  <c r="J231" i="19" s="1"/>
  <c r="E231" i="19"/>
  <c r="I228" i="16"/>
  <c r="C229" i="16" s="1"/>
  <c r="F228" i="16"/>
  <c r="G228" i="16" s="1"/>
  <c r="J228" i="16"/>
  <c r="I228" i="15"/>
  <c r="C229" i="15" s="1"/>
  <c r="F228" i="15"/>
  <c r="G228" i="15" s="1"/>
  <c r="J228" i="15"/>
  <c r="I230" i="14"/>
  <c r="C231" i="14" s="1"/>
  <c r="F230" i="14"/>
  <c r="G230" i="14" s="1"/>
  <c r="H230" i="12"/>
  <c r="J230" i="12" s="1"/>
  <c r="E230" i="12"/>
  <c r="F231" i="19" l="1"/>
  <c r="G231" i="19" s="1"/>
  <c r="I231" i="19"/>
  <c r="C232" i="19" s="1"/>
  <c r="H229" i="16"/>
  <c r="E229" i="16"/>
  <c r="H229" i="15"/>
  <c r="E229" i="15"/>
  <c r="H231" i="14"/>
  <c r="J231" i="14" s="1"/>
  <c r="E231" i="14"/>
  <c r="F230" i="12"/>
  <c r="G230" i="12" s="1"/>
  <c r="I230" i="12"/>
  <c r="C231" i="12" s="1"/>
  <c r="H232" i="19" l="1"/>
  <c r="J232" i="19" s="1"/>
  <c r="E232" i="19"/>
  <c r="I229" i="16"/>
  <c r="C230" i="16" s="1"/>
  <c r="F229" i="16"/>
  <c r="G229" i="16" s="1"/>
  <c r="J229" i="16"/>
  <c r="I229" i="15"/>
  <c r="C230" i="15" s="1"/>
  <c r="F229" i="15"/>
  <c r="G229" i="15" s="1"/>
  <c r="J229" i="15"/>
  <c r="I231" i="14"/>
  <c r="C232" i="14" s="1"/>
  <c r="F231" i="14"/>
  <c r="G231" i="14" s="1"/>
  <c r="H231" i="12"/>
  <c r="J231" i="12" s="1"/>
  <c r="E231" i="12"/>
  <c r="I232" i="19" l="1"/>
  <c r="C233" i="19" s="1"/>
  <c r="F232" i="19"/>
  <c r="G232" i="19" s="1"/>
  <c r="H230" i="16"/>
  <c r="E230" i="16"/>
  <c r="H230" i="15"/>
  <c r="E230" i="15"/>
  <c r="H232" i="14"/>
  <c r="J232" i="14" s="1"/>
  <c r="E232" i="14"/>
  <c r="F231" i="12"/>
  <c r="G231" i="12" s="1"/>
  <c r="I231" i="12"/>
  <c r="C232" i="12" s="1"/>
  <c r="H233" i="19" l="1"/>
  <c r="J233" i="19" s="1"/>
  <c r="E233" i="19"/>
  <c r="I230" i="16"/>
  <c r="C231" i="16" s="1"/>
  <c r="F230" i="16"/>
  <c r="G230" i="16" s="1"/>
  <c r="J230" i="16"/>
  <c r="I230" i="15"/>
  <c r="C231" i="15" s="1"/>
  <c r="F230" i="15"/>
  <c r="G230" i="15" s="1"/>
  <c r="J230" i="15"/>
  <c r="I232" i="14"/>
  <c r="C233" i="14" s="1"/>
  <c r="F232" i="14"/>
  <c r="G232" i="14" s="1"/>
  <c r="H232" i="12"/>
  <c r="J232" i="12" s="1"/>
  <c r="E232" i="12"/>
  <c r="I233" i="19" l="1"/>
  <c r="C234" i="19" s="1"/>
  <c r="F233" i="19"/>
  <c r="G233" i="19" s="1"/>
  <c r="H231" i="16"/>
  <c r="E231" i="16"/>
  <c r="H231" i="15"/>
  <c r="E231" i="15"/>
  <c r="H233" i="14"/>
  <c r="J233" i="14" s="1"/>
  <c r="E233" i="14"/>
  <c r="I232" i="12"/>
  <c r="C233" i="12" s="1"/>
  <c r="F232" i="12"/>
  <c r="G232" i="12" s="1"/>
  <c r="H234" i="19" l="1"/>
  <c r="J234" i="19" s="1"/>
  <c r="E234" i="19"/>
  <c r="I231" i="16"/>
  <c r="C232" i="16" s="1"/>
  <c r="F231" i="16"/>
  <c r="G231" i="16" s="1"/>
  <c r="J231" i="16"/>
  <c r="I231" i="15"/>
  <c r="C232" i="15" s="1"/>
  <c r="F231" i="15"/>
  <c r="G231" i="15" s="1"/>
  <c r="J231" i="15"/>
  <c r="F233" i="14"/>
  <c r="G233" i="14" s="1"/>
  <c r="I233" i="14"/>
  <c r="C234" i="14" s="1"/>
  <c r="H233" i="12"/>
  <c r="J233" i="12" s="1"/>
  <c r="E233" i="12"/>
  <c r="F234" i="19" l="1"/>
  <c r="G234" i="19" s="1"/>
  <c r="I234" i="19"/>
  <c r="C235" i="19" s="1"/>
  <c r="H232" i="16"/>
  <c r="E232" i="16"/>
  <c r="H232" i="15"/>
  <c r="E232" i="15"/>
  <c r="H234" i="14"/>
  <c r="J234" i="14" s="1"/>
  <c r="E234" i="14"/>
  <c r="F233" i="12"/>
  <c r="G233" i="12" s="1"/>
  <c r="I233" i="12"/>
  <c r="C234" i="12" s="1"/>
  <c r="H235" i="19" l="1"/>
  <c r="J235" i="19" s="1"/>
  <c r="E235" i="19"/>
  <c r="I232" i="16"/>
  <c r="C233" i="16" s="1"/>
  <c r="F232" i="16"/>
  <c r="G232" i="16" s="1"/>
  <c r="J232" i="16"/>
  <c r="I232" i="15"/>
  <c r="C233" i="15" s="1"/>
  <c r="F232" i="15"/>
  <c r="G232" i="15" s="1"/>
  <c r="J232" i="15"/>
  <c r="I234" i="14"/>
  <c r="C235" i="14" s="1"/>
  <c r="F234" i="14"/>
  <c r="G234" i="14" s="1"/>
  <c r="H234" i="12"/>
  <c r="J234" i="12" s="1"/>
  <c r="E234" i="12"/>
  <c r="F235" i="19" l="1"/>
  <c r="G235" i="19" s="1"/>
  <c r="I235" i="19"/>
  <c r="C236" i="19" s="1"/>
  <c r="H233" i="16"/>
  <c r="E233" i="16"/>
  <c r="H233" i="15"/>
  <c r="E233" i="15"/>
  <c r="H235" i="14"/>
  <c r="J235" i="14" s="1"/>
  <c r="E235" i="14"/>
  <c r="F234" i="12"/>
  <c r="G234" i="12" s="1"/>
  <c r="I234" i="12"/>
  <c r="C235" i="12" s="1"/>
  <c r="H236" i="19" l="1"/>
  <c r="J236" i="19" s="1"/>
  <c r="E236" i="19"/>
  <c r="I233" i="16"/>
  <c r="C234" i="16" s="1"/>
  <c r="F233" i="16"/>
  <c r="G233" i="16" s="1"/>
  <c r="J233" i="16"/>
  <c r="I233" i="15"/>
  <c r="C234" i="15" s="1"/>
  <c r="F233" i="15"/>
  <c r="G233" i="15" s="1"/>
  <c r="J233" i="15"/>
  <c r="I235" i="14"/>
  <c r="C236" i="14" s="1"/>
  <c r="F235" i="14"/>
  <c r="G235" i="14" s="1"/>
  <c r="H235" i="12"/>
  <c r="J235" i="12" s="1"/>
  <c r="E235" i="12"/>
  <c r="I236" i="19" l="1"/>
  <c r="C237" i="19" s="1"/>
  <c r="F236" i="19"/>
  <c r="G236" i="19" s="1"/>
  <c r="H234" i="16"/>
  <c r="E234" i="16"/>
  <c r="H234" i="15"/>
  <c r="E234" i="15"/>
  <c r="H236" i="14"/>
  <c r="J236" i="14" s="1"/>
  <c r="E236" i="14"/>
  <c r="F235" i="12"/>
  <c r="G235" i="12" s="1"/>
  <c r="I235" i="12"/>
  <c r="C236" i="12" s="1"/>
  <c r="H237" i="19" l="1"/>
  <c r="J237" i="19" s="1"/>
  <c r="E237" i="19"/>
  <c r="I234" i="16"/>
  <c r="C235" i="16" s="1"/>
  <c r="F234" i="16"/>
  <c r="G234" i="16" s="1"/>
  <c r="J234" i="16"/>
  <c r="I234" i="15"/>
  <c r="C235" i="15" s="1"/>
  <c r="F234" i="15"/>
  <c r="G234" i="15" s="1"/>
  <c r="J234" i="15"/>
  <c r="F236" i="14"/>
  <c r="G236" i="14" s="1"/>
  <c r="I236" i="14"/>
  <c r="C237" i="14" s="1"/>
  <c r="H236" i="12"/>
  <c r="J236" i="12" s="1"/>
  <c r="E236" i="12"/>
  <c r="F237" i="19" l="1"/>
  <c r="G237" i="19" s="1"/>
  <c r="I237" i="19"/>
  <c r="C238" i="19" s="1"/>
  <c r="H235" i="16"/>
  <c r="E235" i="16"/>
  <c r="H235" i="15"/>
  <c r="E235" i="15"/>
  <c r="H237" i="14"/>
  <c r="J237" i="14" s="1"/>
  <c r="E237" i="14"/>
  <c r="F236" i="12"/>
  <c r="G236" i="12" s="1"/>
  <c r="I236" i="12"/>
  <c r="C237" i="12" s="1"/>
  <c r="H238" i="19" l="1"/>
  <c r="J238" i="19" s="1"/>
  <c r="E238" i="19"/>
  <c r="I235" i="16"/>
  <c r="C236" i="16" s="1"/>
  <c r="F235" i="16"/>
  <c r="G235" i="16" s="1"/>
  <c r="J235" i="16"/>
  <c r="I235" i="15"/>
  <c r="C236" i="15" s="1"/>
  <c r="F235" i="15"/>
  <c r="G235" i="15" s="1"/>
  <c r="J235" i="15"/>
  <c r="F237" i="14"/>
  <c r="G237" i="14" s="1"/>
  <c r="I237" i="14"/>
  <c r="C238" i="14" s="1"/>
  <c r="H237" i="12"/>
  <c r="J237" i="12" s="1"/>
  <c r="E237" i="12"/>
  <c r="I238" i="19" l="1"/>
  <c r="C239" i="19" s="1"/>
  <c r="F238" i="19"/>
  <c r="G238" i="19" s="1"/>
  <c r="H236" i="16"/>
  <c r="E236" i="16"/>
  <c r="H236" i="15"/>
  <c r="E236" i="15"/>
  <c r="H238" i="14"/>
  <c r="J238" i="14" s="1"/>
  <c r="E238" i="14"/>
  <c r="I237" i="12"/>
  <c r="C238" i="12" s="1"/>
  <c r="F237" i="12"/>
  <c r="G237" i="12" s="1"/>
  <c r="H239" i="19" l="1"/>
  <c r="J239" i="19" s="1"/>
  <c r="E239" i="19"/>
  <c r="I236" i="16"/>
  <c r="C237" i="16" s="1"/>
  <c r="F236" i="16"/>
  <c r="G236" i="16" s="1"/>
  <c r="J236" i="16"/>
  <c r="I236" i="15"/>
  <c r="C237" i="15" s="1"/>
  <c r="F236" i="15"/>
  <c r="G236" i="15" s="1"/>
  <c r="J236" i="15"/>
  <c r="I238" i="14"/>
  <c r="C239" i="14" s="1"/>
  <c r="F238" i="14"/>
  <c r="G238" i="14" s="1"/>
  <c r="H238" i="12"/>
  <c r="J238" i="12" s="1"/>
  <c r="E238" i="12"/>
  <c r="F239" i="19" l="1"/>
  <c r="G239" i="19" s="1"/>
  <c r="I239" i="19"/>
  <c r="C240" i="19" s="1"/>
  <c r="H237" i="16"/>
  <c r="E237" i="16"/>
  <c r="H237" i="15"/>
  <c r="E237" i="15"/>
  <c r="H239" i="14"/>
  <c r="J239" i="14" s="1"/>
  <c r="E239" i="14"/>
  <c r="F238" i="12"/>
  <c r="G238" i="12" s="1"/>
  <c r="I238" i="12"/>
  <c r="C239" i="12" s="1"/>
  <c r="H240" i="19" l="1"/>
  <c r="J240" i="19" s="1"/>
  <c r="E240" i="19"/>
  <c r="I237" i="16"/>
  <c r="C238" i="16" s="1"/>
  <c r="F237" i="16"/>
  <c r="G237" i="16" s="1"/>
  <c r="J237" i="16"/>
  <c r="I237" i="15"/>
  <c r="C238" i="15" s="1"/>
  <c r="F237" i="15"/>
  <c r="G237" i="15" s="1"/>
  <c r="J237" i="15"/>
  <c r="I239" i="14"/>
  <c r="C240" i="14" s="1"/>
  <c r="F239" i="14"/>
  <c r="G239" i="14" s="1"/>
  <c r="H239" i="12"/>
  <c r="J239" i="12" s="1"/>
  <c r="E239" i="12"/>
  <c r="I240" i="19" l="1"/>
  <c r="C241" i="19" s="1"/>
  <c r="F240" i="19"/>
  <c r="G240" i="19" s="1"/>
  <c r="H238" i="16"/>
  <c r="E238" i="16"/>
  <c r="H238" i="15"/>
  <c r="E238" i="15"/>
  <c r="H240" i="14"/>
  <c r="J240" i="14" s="1"/>
  <c r="E240" i="14"/>
  <c r="F239" i="12"/>
  <c r="G239" i="12" s="1"/>
  <c r="I239" i="12"/>
  <c r="C240" i="12" s="1"/>
  <c r="H241" i="19" l="1"/>
  <c r="J241" i="19" s="1"/>
  <c r="E241" i="19"/>
  <c r="I238" i="16"/>
  <c r="C239" i="16" s="1"/>
  <c r="F238" i="16"/>
  <c r="G238" i="16" s="1"/>
  <c r="J238" i="16"/>
  <c r="I238" i="15"/>
  <c r="C239" i="15" s="1"/>
  <c r="F238" i="15"/>
  <c r="G238" i="15" s="1"/>
  <c r="J238" i="15"/>
  <c r="F240" i="14"/>
  <c r="G240" i="14" s="1"/>
  <c r="I240" i="14"/>
  <c r="C241" i="14" s="1"/>
  <c r="H240" i="12"/>
  <c r="J240" i="12" s="1"/>
  <c r="E240" i="12"/>
  <c r="I241" i="19" l="1"/>
  <c r="C242" i="19" s="1"/>
  <c r="F241" i="19"/>
  <c r="G241" i="19" s="1"/>
  <c r="H239" i="16"/>
  <c r="E239" i="16"/>
  <c r="H239" i="15"/>
  <c r="E239" i="15"/>
  <c r="H241" i="14"/>
  <c r="J241" i="14" s="1"/>
  <c r="E241" i="14"/>
  <c r="F240" i="12"/>
  <c r="G240" i="12" s="1"/>
  <c r="I240" i="12"/>
  <c r="C241" i="12" s="1"/>
  <c r="H242" i="19" l="1"/>
  <c r="J242" i="19" s="1"/>
  <c r="E242" i="19"/>
  <c r="I239" i="16"/>
  <c r="C240" i="16" s="1"/>
  <c r="F239" i="16"/>
  <c r="G239" i="16" s="1"/>
  <c r="J239" i="16"/>
  <c r="I239" i="15"/>
  <c r="C240" i="15" s="1"/>
  <c r="F239" i="15"/>
  <c r="G239" i="15" s="1"/>
  <c r="J239" i="15"/>
  <c r="I241" i="14"/>
  <c r="C242" i="14" s="1"/>
  <c r="F241" i="14"/>
  <c r="G241" i="14" s="1"/>
  <c r="H241" i="12"/>
  <c r="J241" i="12" s="1"/>
  <c r="E241" i="12"/>
  <c r="F242" i="19" l="1"/>
  <c r="G242" i="19" s="1"/>
  <c r="I242" i="19"/>
  <c r="C243" i="19" s="1"/>
  <c r="H240" i="16"/>
  <c r="E240" i="16"/>
  <c r="H240" i="15"/>
  <c r="E240" i="15"/>
  <c r="H242" i="14"/>
  <c r="J242" i="14" s="1"/>
  <c r="E242" i="14"/>
  <c r="F241" i="12"/>
  <c r="G241" i="12" s="1"/>
  <c r="I241" i="12"/>
  <c r="C242" i="12" s="1"/>
  <c r="H243" i="19" l="1"/>
  <c r="J243" i="19" s="1"/>
  <c r="E243" i="19"/>
  <c r="I240" i="16"/>
  <c r="C241" i="16" s="1"/>
  <c r="F240" i="16"/>
  <c r="G240" i="16" s="1"/>
  <c r="J240" i="16"/>
  <c r="I240" i="15"/>
  <c r="C241" i="15" s="1"/>
  <c r="F240" i="15"/>
  <c r="G240" i="15" s="1"/>
  <c r="J240" i="15"/>
  <c r="F242" i="14"/>
  <c r="G242" i="14" s="1"/>
  <c r="I242" i="14"/>
  <c r="C243" i="14" s="1"/>
  <c r="H242" i="12"/>
  <c r="J242" i="12" s="1"/>
  <c r="E242" i="12"/>
  <c r="I243" i="19" l="1"/>
  <c r="C244" i="19" s="1"/>
  <c r="F243" i="19"/>
  <c r="G243" i="19" s="1"/>
  <c r="H241" i="16"/>
  <c r="E241" i="16"/>
  <c r="H241" i="15"/>
  <c r="E241" i="15"/>
  <c r="H243" i="14"/>
  <c r="J243" i="14" s="1"/>
  <c r="E243" i="14"/>
  <c r="F242" i="12"/>
  <c r="G242" i="12" s="1"/>
  <c r="I242" i="12"/>
  <c r="C243" i="12" s="1"/>
  <c r="E244" i="19" l="1"/>
  <c r="H244" i="19"/>
  <c r="J244" i="19" s="1"/>
  <c r="I241" i="16"/>
  <c r="C242" i="16" s="1"/>
  <c r="F241" i="16"/>
  <c r="G241" i="16" s="1"/>
  <c r="J241" i="16"/>
  <c r="I241" i="15"/>
  <c r="C242" i="15" s="1"/>
  <c r="F241" i="15"/>
  <c r="G241" i="15" s="1"/>
  <c r="J241" i="15"/>
  <c r="I243" i="14"/>
  <c r="C244" i="14" s="1"/>
  <c r="F243" i="14"/>
  <c r="G243" i="14" s="1"/>
  <c r="H243" i="12"/>
  <c r="J243" i="12" s="1"/>
  <c r="E243" i="12"/>
  <c r="F244" i="19" l="1"/>
  <c r="G244" i="19" s="1"/>
  <c r="I244" i="19"/>
  <c r="C245" i="19" s="1"/>
  <c r="H242" i="16"/>
  <c r="E242" i="16"/>
  <c r="H242" i="15"/>
  <c r="E242" i="15"/>
  <c r="H244" i="14"/>
  <c r="J244" i="14" s="1"/>
  <c r="E244" i="14"/>
  <c r="F243" i="12"/>
  <c r="G243" i="12" s="1"/>
  <c r="I243" i="12"/>
  <c r="C244" i="12" s="1"/>
  <c r="H245" i="19" l="1"/>
  <c r="J245" i="19" s="1"/>
  <c r="E245" i="19"/>
  <c r="I242" i="16"/>
  <c r="C243" i="16" s="1"/>
  <c r="F242" i="16"/>
  <c r="G242" i="16" s="1"/>
  <c r="J242" i="16"/>
  <c r="I242" i="15"/>
  <c r="C243" i="15" s="1"/>
  <c r="F242" i="15"/>
  <c r="G242" i="15" s="1"/>
  <c r="J242" i="15"/>
  <c r="F244" i="14"/>
  <c r="G244" i="14" s="1"/>
  <c r="I244" i="14"/>
  <c r="C245" i="14" s="1"/>
  <c r="H244" i="12"/>
  <c r="J244" i="12" s="1"/>
  <c r="E244" i="12"/>
  <c r="I245" i="19" l="1"/>
  <c r="C246" i="19" s="1"/>
  <c r="F245" i="19"/>
  <c r="G245" i="19" s="1"/>
  <c r="H243" i="16"/>
  <c r="E243" i="16"/>
  <c r="H243" i="15"/>
  <c r="E243" i="15"/>
  <c r="H245" i="14"/>
  <c r="J245" i="14" s="1"/>
  <c r="E245" i="14"/>
  <c r="F244" i="12"/>
  <c r="G244" i="12" s="1"/>
  <c r="I244" i="12"/>
  <c r="C245" i="12" s="1"/>
  <c r="H246" i="19" l="1"/>
  <c r="J246" i="19" s="1"/>
  <c r="E246" i="19"/>
  <c r="I243" i="16"/>
  <c r="C244" i="16" s="1"/>
  <c r="F243" i="16"/>
  <c r="G243" i="16" s="1"/>
  <c r="J243" i="16"/>
  <c r="I243" i="15"/>
  <c r="C244" i="15" s="1"/>
  <c r="F243" i="15"/>
  <c r="G243" i="15" s="1"/>
  <c r="J243" i="15"/>
  <c r="F245" i="14"/>
  <c r="G245" i="14" s="1"/>
  <c r="I245" i="14"/>
  <c r="C246" i="14" s="1"/>
  <c r="H245" i="12"/>
  <c r="J245" i="12" s="1"/>
  <c r="E245" i="12"/>
  <c r="I246" i="19" l="1"/>
  <c r="C247" i="19" s="1"/>
  <c r="F246" i="19"/>
  <c r="G246" i="19" s="1"/>
  <c r="H244" i="16"/>
  <c r="E244" i="16"/>
  <c r="H244" i="15"/>
  <c r="E244" i="15"/>
  <c r="H246" i="14"/>
  <c r="J246" i="14" s="1"/>
  <c r="E246" i="14"/>
  <c r="F245" i="12"/>
  <c r="G245" i="12" s="1"/>
  <c r="I245" i="12"/>
  <c r="C246" i="12" s="1"/>
  <c r="H247" i="19" l="1"/>
  <c r="J247" i="19" s="1"/>
  <c r="E247" i="19"/>
  <c r="I244" i="16"/>
  <c r="C245" i="16" s="1"/>
  <c r="F244" i="16"/>
  <c r="G244" i="16" s="1"/>
  <c r="J244" i="16"/>
  <c r="I244" i="15"/>
  <c r="C245" i="15" s="1"/>
  <c r="F244" i="15"/>
  <c r="G244" i="15" s="1"/>
  <c r="J244" i="15"/>
  <c r="I246" i="14"/>
  <c r="C247" i="14" s="1"/>
  <c r="F246" i="14"/>
  <c r="G246" i="14" s="1"/>
  <c r="H246" i="12"/>
  <c r="J246" i="12" s="1"/>
  <c r="E246" i="12"/>
  <c r="F247" i="19" l="1"/>
  <c r="G247" i="19" s="1"/>
  <c r="I247" i="19"/>
  <c r="C248" i="19" s="1"/>
  <c r="H245" i="16"/>
  <c r="E245" i="16"/>
  <c r="H245" i="15"/>
  <c r="E245" i="15"/>
  <c r="H247" i="14"/>
  <c r="J247" i="14" s="1"/>
  <c r="E247" i="14"/>
  <c r="F246" i="12"/>
  <c r="G246" i="12" s="1"/>
  <c r="I246" i="12"/>
  <c r="C247" i="12" s="1"/>
  <c r="E248" i="19" l="1"/>
  <c r="H248" i="19"/>
  <c r="J248" i="19" s="1"/>
  <c r="I245" i="16"/>
  <c r="C246" i="16" s="1"/>
  <c r="F245" i="16"/>
  <c r="G245" i="16" s="1"/>
  <c r="J245" i="16"/>
  <c r="I245" i="15"/>
  <c r="C246" i="15" s="1"/>
  <c r="F245" i="15"/>
  <c r="G245" i="15" s="1"/>
  <c r="J245" i="15"/>
  <c r="I247" i="14"/>
  <c r="C248" i="14" s="1"/>
  <c r="F247" i="14"/>
  <c r="G247" i="14" s="1"/>
  <c r="H247" i="12"/>
  <c r="J247" i="12" s="1"/>
  <c r="E247" i="12"/>
  <c r="F248" i="19" l="1"/>
  <c r="G248" i="19" s="1"/>
  <c r="I248" i="19"/>
  <c r="C249" i="19" s="1"/>
  <c r="H246" i="16"/>
  <c r="E246" i="16"/>
  <c r="H246" i="15"/>
  <c r="E246" i="15"/>
  <c r="H248" i="14"/>
  <c r="J248" i="14" s="1"/>
  <c r="E248" i="14"/>
  <c r="F247" i="12"/>
  <c r="G247" i="12" s="1"/>
  <c r="I247" i="12"/>
  <c r="C248" i="12" s="1"/>
  <c r="H249" i="19" l="1"/>
  <c r="J249" i="19" s="1"/>
  <c r="E249" i="19"/>
  <c r="I246" i="16"/>
  <c r="C247" i="16" s="1"/>
  <c r="F246" i="16"/>
  <c r="G246" i="16" s="1"/>
  <c r="J246" i="16"/>
  <c r="I246" i="15"/>
  <c r="C247" i="15" s="1"/>
  <c r="F246" i="15"/>
  <c r="G246" i="15" s="1"/>
  <c r="J246" i="15"/>
  <c r="I248" i="14"/>
  <c r="C249" i="14" s="1"/>
  <c r="F248" i="14"/>
  <c r="G248" i="14" s="1"/>
  <c r="H248" i="12"/>
  <c r="J248" i="12" s="1"/>
  <c r="E248" i="12"/>
  <c r="F249" i="19" l="1"/>
  <c r="G249" i="19" s="1"/>
  <c r="I249" i="19"/>
  <c r="C250" i="19" s="1"/>
  <c r="H247" i="16"/>
  <c r="E247" i="16"/>
  <c r="H247" i="15"/>
  <c r="E247" i="15"/>
  <c r="H249" i="14"/>
  <c r="J249" i="14" s="1"/>
  <c r="E249" i="14"/>
  <c r="F248" i="12"/>
  <c r="G248" i="12" s="1"/>
  <c r="I248" i="12"/>
  <c r="C249" i="12" s="1"/>
  <c r="H250" i="19" l="1"/>
  <c r="J250" i="19" s="1"/>
  <c r="E250" i="19"/>
  <c r="I247" i="16"/>
  <c r="C248" i="16" s="1"/>
  <c r="F247" i="16"/>
  <c r="G247" i="16" s="1"/>
  <c r="J247" i="16"/>
  <c r="I247" i="15"/>
  <c r="C248" i="15" s="1"/>
  <c r="F247" i="15"/>
  <c r="G247" i="15" s="1"/>
  <c r="J247" i="15"/>
  <c r="F249" i="14"/>
  <c r="G249" i="14" s="1"/>
  <c r="I249" i="14"/>
  <c r="C250" i="14" s="1"/>
  <c r="E249" i="12"/>
  <c r="H249" i="12"/>
  <c r="J249" i="12" s="1"/>
  <c r="I250" i="19" l="1"/>
  <c r="C251" i="19" s="1"/>
  <c r="F250" i="19"/>
  <c r="G250" i="19" s="1"/>
  <c r="H248" i="16"/>
  <c r="E248" i="16"/>
  <c r="H248" i="15"/>
  <c r="E248" i="15"/>
  <c r="H250" i="14"/>
  <c r="J250" i="14" s="1"/>
  <c r="E250" i="14"/>
  <c r="F249" i="12"/>
  <c r="G249" i="12" s="1"/>
  <c r="I249" i="12"/>
  <c r="C250" i="12" s="1"/>
  <c r="H251" i="19" l="1"/>
  <c r="J251" i="19" s="1"/>
  <c r="E251" i="19"/>
  <c r="I248" i="16"/>
  <c r="C249" i="16" s="1"/>
  <c r="F248" i="16"/>
  <c r="G248" i="16" s="1"/>
  <c r="J248" i="16"/>
  <c r="I248" i="15"/>
  <c r="C249" i="15" s="1"/>
  <c r="F248" i="15"/>
  <c r="G248" i="15" s="1"/>
  <c r="J248" i="15"/>
  <c r="I250" i="14"/>
  <c r="C251" i="14" s="1"/>
  <c r="F250" i="14"/>
  <c r="G250" i="14" s="1"/>
  <c r="H250" i="12"/>
  <c r="J250" i="12" s="1"/>
  <c r="E250" i="12"/>
  <c r="F251" i="19" l="1"/>
  <c r="G251" i="19" s="1"/>
  <c r="I251" i="19"/>
  <c r="C252" i="19" s="1"/>
  <c r="H249" i="16"/>
  <c r="E249" i="16"/>
  <c r="H249" i="15"/>
  <c r="E249" i="15"/>
  <c r="H251" i="14"/>
  <c r="J251" i="14" s="1"/>
  <c r="E251" i="14"/>
  <c r="F250" i="12"/>
  <c r="G250" i="12" s="1"/>
  <c r="I250" i="12"/>
  <c r="C251" i="12" s="1"/>
  <c r="H252" i="19" l="1"/>
  <c r="J252" i="19" s="1"/>
  <c r="E252" i="19"/>
  <c r="I249" i="16"/>
  <c r="C250" i="16" s="1"/>
  <c r="F249" i="16"/>
  <c r="G249" i="16" s="1"/>
  <c r="J249" i="16"/>
  <c r="I249" i="15"/>
  <c r="C250" i="15" s="1"/>
  <c r="F249" i="15"/>
  <c r="G249" i="15" s="1"/>
  <c r="J249" i="15"/>
  <c r="F251" i="14"/>
  <c r="G251" i="14" s="1"/>
  <c r="I251" i="14"/>
  <c r="C252" i="14" s="1"/>
  <c r="H251" i="12"/>
  <c r="J251" i="12" s="1"/>
  <c r="E251" i="12"/>
  <c r="F252" i="19" l="1"/>
  <c r="G252" i="19" s="1"/>
  <c r="I252" i="19"/>
  <c r="C253" i="19" s="1"/>
  <c r="H250" i="16"/>
  <c r="E250" i="16"/>
  <c r="H250" i="15"/>
  <c r="E250" i="15"/>
  <c r="H252" i="14"/>
  <c r="J252" i="14" s="1"/>
  <c r="E252" i="14"/>
  <c r="F251" i="12"/>
  <c r="G251" i="12" s="1"/>
  <c r="I251" i="12"/>
  <c r="C252" i="12" s="1"/>
  <c r="H253" i="19" l="1"/>
  <c r="J253" i="19" s="1"/>
  <c r="E253" i="19"/>
  <c r="I250" i="16"/>
  <c r="C251" i="16" s="1"/>
  <c r="F250" i="16"/>
  <c r="G250" i="16" s="1"/>
  <c r="J250" i="16"/>
  <c r="I250" i="15"/>
  <c r="C251" i="15" s="1"/>
  <c r="F250" i="15"/>
  <c r="G250" i="15" s="1"/>
  <c r="J250" i="15"/>
  <c r="I252" i="14"/>
  <c r="C253" i="14" s="1"/>
  <c r="F252" i="14"/>
  <c r="G252" i="14" s="1"/>
  <c r="H252" i="12"/>
  <c r="J252" i="12" s="1"/>
  <c r="E252" i="12"/>
  <c r="F253" i="19" l="1"/>
  <c r="G253" i="19" s="1"/>
  <c r="I253" i="19"/>
  <c r="C254" i="19" s="1"/>
  <c r="H251" i="16"/>
  <c r="E251" i="16"/>
  <c r="H251" i="15"/>
  <c r="E251" i="15"/>
  <c r="H253" i="14"/>
  <c r="J253" i="14" s="1"/>
  <c r="E253" i="14"/>
  <c r="F252" i="12"/>
  <c r="G252" i="12" s="1"/>
  <c r="I252" i="12"/>
  <c r="C253" i="12" s="1"/>
  <c r="H254" i="19" l="1"/>
  <c r="J254" i="19" s="1"/>
  <c r="E254" i="19"/>
  <c r="I251" i="16"/>
  <c r="C252" i="16" s="1"/>
  <c r="F251" i="16"/>
  <c r="G251" i="16" s="1"/>
  <c r="J251" i="16"/>
  <c r="I251" i="15"/>
  <c r="C252" i="15" s="1"/>
  <c r="F251" i="15"/>
  <c r="G251" i="15" s="1"/>
  <c r="J251" i="15"/>
  <c r="F253" i="14"/>
  <c r="G253" i="14" s="1"/>
  <c r="I253" i="14"/>
  <c r="C254" i="14" s="1"/>
  <c r="H253" i="12"/>
  <c r="J253" i="12" s="1"/>
  <c r="E253" i="12"/>
  <c r="I254" i="19" l="1"/>
  <c r="C255" i="19" s="1"/>
  <c r="F254" i="19"/>
  <c r="G254" i="19" s="1"/>
  <c r="H252" i="16"/>
  <c r="E252" i="16"/>
  <c r="H252" i="15"/>
  <c r="E252" i="15"/>
  <c r="H254" i="14"/>
  <c r="J254" i="14" s="1"/>
  <c r="E254" i="14"/>
  <c r="F253" i="12"/>
  <c r="G253" i="12" s="1"/>
  <c r="I253" i="12"/>
  <c r="C254" i="12" s="1"/>
  <c r="H255" i="19" l="1"/>
  <c r="J255" i="19" s="1"/>
  <c r="E255" i="19"/>
  <c r="I252" i="16"/>
  <c r="C253" i="16" s="1"/>
  <c r="F252" i="16"/>
  <c r="G252" i="16" s="1"/>
  <c r="J252" i="16"/>
  <c r="I252" i="15"/>
  <c r="C253" i="15" s="1"/>
  <c r="F252" i="15"/>
  <c r="G252" i="15" s="1"/>
  <c r="J252" i="15"/>
  <c r="F254" i="14"/>
  <c r="G254" i="14" s="1"/>
  <c r="I254" i="14"/>
  <c r="C255" i="14" s="1"/>
  <c r="H254" i="12"/>
  <c r="J254" i="12" s="1"/>
  <c r="E254" i="12"/>
  <c r="F255" i="19" l="1"/>
  <c r="G255" i="19" s="1"/>
  <c r="I255" i="19"/>
  <c r="C256" i="19" s="1"/>
  <c r="H253" i="16"/>
  <c r="E253" i="16"/>
  <c r="H253" i="15"/>
  <c r="E253" i="15"/>
  <c r="H255" i="14"/>
  <c r="J255" i="14" s="1"/>
  <c r="E255" i="14"/>
  <c r="F254" i="12"/>
  <c r="G254" i="12" s="1"/>
  <c r="I254" i="12"/>
  <c r="C255" i="12" s="1"/>
  <c r="H256" i="19" l="1"/>
  <c r="J256" i="19" s="1"/>
  <c r="E256" i="19"/>
  <c r="I253" i="16"/>
  <c r="C254" i="16" s="1"/>
  <c r="F253" i="16"/>
  <c r="G253" i="16" s="1"/>
  <c r="J253" i="16"/>
  <c r="I253" i="15"/>
  <c r="C254" i="15" s="1"/>
  <c r="F253" i="15"/>
  <c r="G253" i="15" s="1"/>
  <c r="J253" i="15"/>
  <c r="I255" i="14"/>
  <c r="C256" i="14" s="1"/>
  <c r="F255" i="14"/>
  <c r="G255" i="14" s="1"/>
  <c r="E255" i="12"/>
  <c r="H255" i="12"/>
  <c r="J255" i="12" s="1"/>
  <c r="I256" i="19" l="1"/>
  <c r="C257" i="19" s="1"/>
  <c r="F256" i="19"/>
  <c r="G256" i="19" s="1"/>
  <c r="H254" i="16"/>
  <c r="E254" i="16"/>
  <c r="H254" i="15"/>
  <c r="E254" i="15"/>
  <c r="H256" i="14"/>
  <c r="J256" i="14" s="1"/>
  <c r="E256" i="14"/>
  <c r="F255" i="12"/>
  <c r="G255" i="12" s="1"/>
  <c r="I255" i="12"/>
  <c r="C256" i="12" s="1"/>
  <c r="H257" i="19" l="1"/>
  <c r="J257" i="19" s="1"/>
  <c r="E257" i="19"/>
  <c r="I254" i="16"/>
  <c r="C255" i="16" s="1"/>
  <c r="F254" i="16"/>
  <c r="G254" i="16" s="1"/>
  <c r="J254" i="16"/>
  <c r="I254" i="15"/>
  <c r="C255" i="15" s="1"/>
  <c r="F254" i="15"/>
  <c r="G254" i="15" s="1"/>
  <c r="J254" i="15"/>
  <c r="F256" i="14"/>
  <c r="G256" i="14" s="1"/>
  <c r="I256" i="14"/>
  <c r="C257" i="14" s="1"/>
  <c r="H256" i="12"/>
  <c r="J256" i="12" s="1"/>
  <c r="E256" i="12"/>
  <c r="I257" i="19" l="1"/>
  <c r="C258" i="19" s="1"/>
  <c r="F257" i="19"/>
  <c r="G257" i="19" s="1"/>
  <c r="H255" i="16"/>
  <c r="E255" i="16"/>
  <c r="H255" i="15"/>
  <c r="E255" i="15"/>
  <c r="H257" i="14"/>
  <c r="J257" i="14" s="1"/>
  <c r="E257" i="14"/>
  <c r="F256" i="12"/>
  <c r="G256" i="12" s="1"/>
  <c r="I256" i="12"/>
  <c r="C257" i="12" s="1"/>
  <c r="H258" i="19" l="1"/>
  <c r="J258" i="19" s="1"/>
  <c r="E258" i="19"/>
  <c r="I255" i="16"/>
  <c r="C256" i="16" s="1"/>
  <c r="F255" i="16"/>
  <c r="G255" i="16" s="1"/>
  <c r="J255" i="16"/>
  <c r="I255" i="15"/>
  <c r="C256" i="15" s="1"/>
  <c r="F255" i="15"/>
  <c r="G255" i="15" s="1"/>
  <c r="J255" i="15"/>
  <c r="I257" i="14"/>
  <c r="C258" i="14" s="1"/>
  <c r="F257" i="14"/>
  <c r="G257" i="14" s="1"/>
  <c r="E257" i="12"/>
  <c r="H257" i="12"/>
  <c r="J257" i="12" s="1"/>
  <c r="F258" i="19" l="1"/>
  <c r="G258" i="19" s="1"/>
  <c r="I258" i="19"/>
  <c r="C259" i="19" s="1"/>
  <c r="H256" i="16"/>
  <c r="E256" i="16"/>
  <c r="H256" i="15"/>
  <c r="E256" i="15"/>
  <c r="H258" i="14"/>
  <c r="J258" i="14" s="1"/>
  <c r="E258" i="14"/>
  <c r="I257" i="12"/>
  <c r="C258" i="12" s="1"/>
  <c r="F257" i="12"/>
  <c r="G257" i="12" s="1"/>
  <c r="H259" i="19" l="1"/>
  <c r="J259" i="19" s="1"/>
  <c r="E259" i="19"/>
  <c r="I256" i="16"/>
  <c r="C257" i="16" s="1"/>
  <c r="F256" i="16"/>
  <c r="G256" i="16" s="1"/>
  <c r="J256" i="16"/>
  <c r="I256" i="15"/>
  <c r="C257" i="15" s="1"/>
  <c r="F256" i="15"/>
  <c r="G256" i="15" s="1"/>
  <c r="J256" i="15"/>
  <c r="F258" i="14"/>
  <c r="G258" i="14" s="1"/>
  <c r="I258" i="14"/>
  <c r="C259" i="14" s="1"/>
  <c r="H258" i="12"/>
  <c r="J258" i="12" s="1"/>
  <c r="E258" i="12"/>
  <c r="I259" i="19" l="1"/>
  <c r="C260" i="19" s="1"/>
  <c r="F259" i="19"/>
  <c r="G259" i="19" s="1"/>
  <c r="H257" i="16"/>
  <c r="E257" i="16"/>
  <c r="H257" i="15"/>
  <c r="E257" i="15"/>
  <c r="H259" i="14"/>
  <c r="J259" i="14" s="1"/>
  <c r="E259" i="14"/>
  <c r="F258" i="12"/>
  <c r="G258" i="12" s="1"/>
  <c r="I258" i="12"/>
  <c r="C259" i="12" s="1"/>
  <c r="H260" i="19" l="1"/>
  <c r="J260" i="19" s="1"/>
  <c r="E260" i="19"/>
  <c r="I257" i="16"/>
  <c r="C258" i="16" s="1"/>
  <c r="F257" i="16"/>
  <c r="G257" i="16" s="1"/>
  <c r="J257" i="16"/>
  <c r="I257" i="15"/>
  <c r="C258" i="15" s="1"/>
  <c r="F257" i="15"/>
  <c r="G257" i="15" s="1"/>
  <c r="J257" i="15"/>
  <c r="F259" i="14"/>
  <c r="G259" i="14" s="1"/>
  <c r="I259" i="14"/>
  <c r="C260" i="14" s="1"/>
  <c r="E259" i="12"/>
  <c r="H259" i="12"/>
  <c r="J259" i="12" s="1"/>
  <c r="F260" i="19" l="1"/>
  <c r="G260" i="19" s="1"/>
  <c r="I260" i="19"/>
  <c r="C261" i="19" s="1"/>
  <c r="H258" i="16"/>
  <c r="E258" i="16"/>
  <c r="H258" i="15"/>
  <c r="E258" i="15"/>
  <c r="H260" i="14"/>
  <c r="J260" i="14" s="1"/>
  <c r="E260" i="14"/>
  <c r="I259" i="12"/>
  <c r="C260" i="12" s="1"/>
  <c r="F259" i="12"/>
  <c r="G259" i="12" s="1"/>
  <c r="H261" i="19" l="1"/>
  <c r="J261" i="19" s="1"/>
  <c r="E261" i="19"/>
  <c r="I258" i="16"/>
  <c r="C259" i="16" s="1"/>
  <c r="F258" i="16"/>
  <c r="G258" i="16" s="1"/>
  <c r="J258" i="16"/>
  <c r="I258" i="15"/>
  <c r="C259" i="15" s="1"/>
  <c r="F258" i="15"/>
  <c r="G258" i="15" s="1"/>
  <c r="J258" i="15"/>
  <c r="I260" i="14"/>
  <c r="C261" i="14" s="1"/>
  <c r="F260" i="14"/>
  <c r="G260" i="14" s="1"/>
  <c r="H260" i="12"/>
  <c r="J260" i="12" s="1"/>
  <c r="E260" i="12"/>
  <c r="F261" i="19" l="1"/>
  <c r="G261" i="19" s="1"/>
  <c r="I261" i="19"/>
  <c r="C262" i="19" s="1"/>
  <c r="H259" i="16"/>
  <c r="E259" i="16"/>
  <c r="H259" i="15"/>
  <c r="E259" i="15"/>
  <c r="H261" i="14"/>
  <c r="J261" i="14" s="1"/>
  <c r="E261" i="14"/>
  <c r="F260" i="12"/>
  <c r="G260" i="12" s="1"/>
  <c r="I260" i="12"/>
  <c r="C261" i="12" s="1"/>
  <c r="H262" i="19" l="1"/>
  <c r="J262" i="19" s="1"/>
  <c r="E262" i="19"/>
  <c r="I259" i="16"/>
  <c r="C260" i="16" s="1"/>
  <c r="F259" i="16"/>
  <c r="G259" i="16" s="1"/>
  <c r="J259" i="16"/>
  <c r="I259" i="15"/>
  <c r="C260" i="15" s="1"/>
  <c r="F259" i="15"/>
  <c r="G259" i="15" s="1"/>
  <c r="J259" i="15"/>
  <c r="F261" i="14"/>
  <c r="G261" i="14" s="1"/>
  <c r="I261" i="14"/>
  <c r="C262" i="14" s="1"/>
  <c r="E261" i="12"/>
  <c r="H261" i="12"/>
  <c r="J261" i="12" s="1"/>
  <c r="F262" i="19" l="1"/>
  <c r="G262" i="19" s="1"/>
  <c r="I262" i="19"/>
  <c r="C263" i="19" s="1"/>
  <c r="H260" i="16"/>
  <c r="E260" i="16"/>
  <c r="H260" i="15"/>
  <c r="E260" i="15"/>
  <c r="E262" i="14"/>
  <c r="H262" i="14"/>
  <c r="J262" i="14" s="1"/>
  <c r="F261" i="12"/>
  <c r="G261" i="12" s="1"/>
  <c r="I261" i="12"/>
  <c r="C262" i="12" s="1"/>
  <c r="H263" i="19" l="1"/>
  <c r="J263" i="19" s="1"/>
  <c r="E263" i="19"/>
  <c r="I260" i="16"/>
  <c r="C261" i="16" s="1"/>
  <c r="F260" i="16"/>
  <c r="G260" i="16" s="1"/>
  <c r="J260" i="16"/>
  <c r="I260" i="15"/>
  <c r="C261" i="15" s="1"/>
  <c r="F260" i="15"/>
  <c r="G260" i="15" s="1"/>
  <c r="J260" i="15"/>
  <c r="I262" i="14"/>
  <c r="C263" i="14" s="1"/>
  <c r="F262" i="14"/>
  <c r="G262" i="14" s="1"/>
  <c r="H262" i="12"/>
  <c r="J262" i="12" s="1"/>
  <c r="E262" i="12"/>
  <c r="F263" i="19" l="1"/>
  <c r="G263" i="19" s="1"/>
  <c r="I263" i="19"/>
  <c r="C264" i="19" s="1"/>
  <c r="H261" i="16"/>
  <c r="E261" i="16"/>
  <c r="H261" i="15"/>
  <c r="J261" i="15" s="1"/>
  <c r="E261" i="15"/>
  <c r="E263" i="14"/>
  <c r="H263" i="14"/>
  <c r="J263" i="14" s="1"/>
  <c r="F262" i="12"/>
  <c r="G262" i="12" s="1"/>
  <c r="I262" i="12"/>
  <c r="C263" i="12" s="1"/>
  <c r="H264" i="19" l="1"/>
  <c r="J264" i="19" s="1"/>
  <c r="E264" i="19"/>
  <c r="I261" i="16"/>
  <c r="C262" i="16" s="1"/>
  <c r="F261" i="16"/>
  <c r="G261" i="16" s="1"/>
  <c r="J261" i="16"/>
  <c r="I261" i="15"/>
  <c r="C262" i="15" s="1"/>
  <c r="F261" i="15"/>
  <c r="G261" i="15" s="1"/>
  <c r="I263" i="14"/>
  <c r="C264" i="14" s="1"/>
  <c r="F263" i="14"/>
  <c r="G263" i="14" s="1"/>
  <c r="E263" i="12"/>
  <c r="H263" i="12"/>
  <c r="J263" i="12" s="1"/>
  <c r="I264" i="19" l="1"/>
  <c r="C265" i="19" s="1"/>
  <c r="F264" i="19"/>
  <c r="G264" i="19" s="1"/>
  <c r="H262" i="16"/>
  <c r="E262" i="16"/>
  <c r="H262" i="15"/>
  <c r="J262" i="15" s="1"/>
  <c r="E262" i="15"/>
  <c r="H264" i="14"/>
  <c r="J264" i="14" s="1"/>
  <c r="E264" i="14"/>
  <c r="F263" i="12"/>
  <c r="G263" i="12" s="1"/>
  <c r="I263" i="12"/>
  <c r="C264" i="12" s="1"/>
  <c r="H265" i="19" l="1"/>
  <c r="J265" i="19" s="1"/>
  <c r="E265" i="19"/>
  <c r="I262" i="16"/>
  <c r="C263" i="16" s="1"/>
  <c r="F262" i="16"/>
  <c r="G262" i="16" s="1"/>
  <c r="J262" i="16"/>
  <c r="I262" i="15"/>
  <c r="C263" i="15" s="1"/>
  <c r="F262" i="15"/>
  <c r="G262" i="15" s="1"/>
  <c r="F264" i="14"/>
  <c r="G264" i="14" s="1"/>
  <c r="I264" i="14"/>
  <c r="C265" i="14" s="1"/>
  <c r="H264" i="12"/>
  <c r="J264" i="12" s="1"/>
  <c r="E264" i="12"/>
  <c r="I265" i="19" l="1"/>
  <c r="C266" i="19" s="1"/>
  <c r="F265" i="19"/>
  <c r="G265" i="19" s="1"/>
  <c r="H263" i="16"/>
  <c r="E263" i="16"/>
  <c r="H263" i="15"/>
  <c r="J263" i="15" s="1"/>
  <c r="E263" i="15"/>
  <c r="H265" i="14"/>
  <c r="J265" i="14" s="1"/>
  <c r="E265" i="14"/>
  <c r="F264" i="12"/>
  <c r="G264" i="12" s="1"/>
  <c r="I264" i="12"/>
  <c r="C265" i="12" s="1"/>
  <c r="H266" i="19" l="1"/>
  <c r="J266" i="19" s="1"/>
  <c r="E266" i="19"/>
  <c r="I263" i="16"/>
  <c r="C264" i="16" s="1"/>
  <c r="F263" i="16"/>
  <c r="G263" i="16" s="1"/>
  <c r="J263" i="16"/>
  <c r="I263" i="15"/>
  <c r="C264" i="15" s="1"/>
  <c r="F263" i="15"/>
  <c r="G263" i="15" s="1"/>
  <c r="I265" i="14"/>
  <c r="C266" i="14" s="1"/>
  <c r="F265" i="14"/>
  <c r="G265" i="14" s="1"/>
  <c r="H265" i="12"/>
  <c r="J265" i="12" s="1"/>
  <c r="E265" i="12"/>
  <c r="I266" i="19" l="1"/>
  <c r="C267" i="19" s="1"/>
  <c r="F266" i="19"/>
  <c r="G266" i="19" s="1"/>
  <c r="H264" i="16"/>
  <c r="E264" i="16"/>
  <c r="H264" i="15"/>
  <c r="J264" i="15" s="1"/>
  <c r="E264" i="15"/>
  <c r="H266" i="14"/>
  <c r="J266" i="14" s="1"/>
  <c r="E266" i="14"/>
  <c r="F265" i="12"/>
  <c r="G265" i="12" s="1"/>
  <c r="I265" i="12"/>
  <c r="C266" i="12" s="1"/>
  <c r="H267" i="19" l="1"/>
  <c r="J267" i="19" s="1"/>
  <c r="E267" i="19"/>
  <c r="I264" i="16"/>
  <c r="C265" i="16" s="1"/>
  <c r="F264" i="16"/>
  <c r="G264" i="16" s="1"/>
  <c r="J264" i="16"/>
  <c r="I264" i="15"/>
  <c r="C265" i="15" s="1"/>
  <c r="F264" i="15"/>
  <c r="G264" i="15" s="1"/>
  <c r="I266" i="14"/>
  <c r="C267" i="14" s="1"/>
  <c r="F266" i="14"/>
  <c r="G266" i="14" s="1"/>
  <c r="H266" i="12"/>
  <c r="J266" i="12" s="1"/>
  <c r="E266" i="12"/>
  <c r="I267" i="19" l="1"/>
  <c r="C268" i="19" s="1"/>
  <c r="F267" i="19"/>
  <c r="G267" i="19" s="1"/>
  <c r="H265" i="16"/>
  <c r="E265" i="16"/>
  <c r="H265" i="15"/>
  <c r="J265" i="15" s="1"/>
  <c r="E265" i="15"/>
  <c r="H267" i="14"/>
  <c r="J267" i="14" s="1"/>
  <c r="E267" i="14"/>
  <c r="F266" i="12"/>
  <c r="G266" i="12" s="1"/>
  <c r="I266" i="12"/>
  <c r="C267" i="12" s="1"/>
  <c r="H268" i="19" l="1"/>
  <c r="J268" i="19" s="1"/>
  <c r="E268" i="19"/>
  <c r="I265" i="16"/>
  <c r="C266" i="16" s="1"/>
  <c r="F265" i="16"/>
  <c r="G265" i="16" s="1"/>
  <c r="J265" i="16"/>
  <c r="I265" i="15"/>
  <c r="C266" i="15" s="1"/>
  <c r="F265" i="15"/>
  <c r="G265" i="15" s="1"/>
  <c r="I267" i="14"/>
  <c r="C268" i="14" s="1"/>
  <c r="F267" i="14"/>
  <c r="G267" i="14" s="1"/>
  <c r="E267" i="12"/>
  <c r="H267" i="12"/>
  <c r="J267" i="12" s="1"/>
  <c r="I268" i="19" l="1"/>
  <c r="C269" i="19" s="1"/>
  <c r="F268" i="19"/>
  <c r="G268" i="19" s="1"/>
  <c r="H266" i="16"/>
  <c r="E266" i="16"/>
  <c r="H266" i="15"/>
  <c r="J266" i="15" s="1"/>
  <c r="E266" i="15"/>
  <c r="H268" i="14"/>
  <c r="J268" i="14" s="1"/>
  <c r="E268" i="14"/>
  <c r="F267" i="12"/>
  <c r="G267" i="12" s="1"/>
  <c r="I267" i="12"/>
  <c r="C268" i="12" s="1"/>
  <c r="H269" i="19" l="1"/>
  <c r="J269" i="19" s="1"/>
  <c r="E269" i="19"/>
  <c r="I266" i="16"/>
  <c r="C267" i="16" s="1"/>
  <c r="F266" i="16"/>
  <c r="G266" i="16" s="1"/>
  <c r="J266" i="16"/>
  <c r="I266" i="15"/>
  <c r="C267" i="15" s="1"/>
  <c r="F266" i="15"/>
  <c r="G266" i="15" s="1"/>
  <c r="I268" i="14"/>
  <c r="C269" i="14" s="1"/>
  <c r="F268" i="14"/>
  <c r="G268" i="14" s="1"/>
  <c r="H268" i="12"/>
  <c r="J268" i="12" s="1"/>
  <c r="E268" i="12"/>
  <c r="F269" i="19" l="1"/>
  <c r="G269" i="19" s="1"/>
  <c r="I269" i="19"/>
  <c r="C270" i="19" s="1"/>
  <c r="H267" i="16"/>
  <c r="E267" i="16"/>
  <c r="H267" i="15"/>
  <c r="J267" i="15" s="1"/>
  <c r="E267" i="15"/>
  <c r="H269" i="14"/>
  <c r="J269" i="14" s="1"/>
  <c r="E269" i="14"/>
  <c r="F268" i="12"/>
  <c r="G268" i="12" s="1"/>
  <c r="I268" i="12"/>
  <c r="C269" i="12" s="1"/>
  <c r="H270" i="19" l="1"/>
  <c r="J270" i="19" s="1"/>
  <c r="E270" i="19"/>
  <c r="I267" i="16"/>
  <c r="C268" i="16" s="1"/>
  <c r="F267" i="16"/>
  <c r="G267" i="16" s="1"/>
  <c r="J267" i="16"/>
  <c r="I267" i="15"/>
  <c r="C268" i="15" s="1"/>
  <c r="F267" i="15"/>
  <c r="G267" i="15" s="1"/>
  <c r="F269" i="14"/>
  <c r="G269" i="14" s="1"/>
  <c r="I269" i="14"/>
  <c r="C270" i="14" s="1"/>
  <c r="E269" i="12"/>
  <c r="H269" i="12"/>
  <c r="J269" i="12" s="1"/>
  <c r="I270" i="19" l="1"/>
  <c r="C271" i="19" s="1"/>
  <c r="F270" i="19"/>
  <c r="G270" i="19" s="1"/>
  <c r="H268" i="16"/>
  <c r="E268" i="16"/>
  <c r="H268" i="15"/>
  <c r="J268" i="15" s="1"/>
  <c r="E268" i="15"/>
  <c r="H270" i="14"/>
  <c r="J270" i="14" s="1"/>
  <c r="E270" i="14"/>
  <c r="F269" i="12"/>
  <c r="G269" i="12" s="1"/>
  <c r="I269" i="12"/>
  <c r="C270" i="12" s="1"/>
  <c r="H271" i="19" l="1"/>
  <c r="J271" i="19" s="1"/>
  <c r="E271" i="19"/>
  <c r="I268" i="16"/>
  <c r="C269" i="16" s="1"/>
  <c r="F268" i="16"/>
  <c r="G268" i="16" s="1"/>
  <c r="J268" i="16"/>
  <c r="I268" i="15"/>
  <c r="C269" i="15" s="1"/>
  <c r="F268" i="15"/>
  <c r="G268" i="15" s="1"/>
  <c r="I270" i="14"/>
  <c r="C271" i="14" s="1"/>
  <c r="F270" i="14"/>
  <c r="G270" i="14" s="1"/>
  <c r="H270" i="12"/>
  <c r="J270" i="12" s="1"/>
  <c r="E270" i="12"/>
  <c r="F271" i="19" l="1"/>
  <c r="G271" i="19" s="1"/>
  <c r="I271" i="19"/>
  <c r="C272" i="19" s="1"/>
  <c r="H269" i="16"/>
  <c r="E269" i="16"/>
  <c r="H269" i="15"/>
  <c r="J269" i="15" s="1"/>
  <c r="E269" i="15"/>
  <c r="H271" i="14"/>
  <c r="J271" i="14" s="1"/>
  <c r="E271" i="14"/>
  <c r="F270" i="12"/>
  <c r="G270" i="12" s="1"/>
  <c r="I270" i="12"/>
  <c r="C271" i="12" s="1"/>
  <c r="H272" i="19" l="1"/>
  <c r="J272" i="19" s="1"/>
  <c r="E272" i="19"/>
  <c r="I269" i="16"/>
  <c r="C270" i="16" s="1"/>
  <c r="F269" i="16"/>
  <c r="G269" i="16" s="1"/>
  <c r="J269" i="16"/>
  <c r="I269" i="15"/>
  <c r="C270" i="15" s="1"/>
  <c r="F269" i="15"/>
  <c r="G269" i="15" s="1"/>
  <c r="I271" i="14"/>
  <c r="C272" i="14" s="1"/>
  <c r="F271" i="14"/>
  <c r="G271" i="14" s="1"/>
  <c r="H271" i="12"/>
  <c r="J271" i="12" s="1"/>
  <c r="E271" i="12"/>
  <c r="I272" i="19" l="1"/>
  <c r="C273" i="19" s="1"/>
  <c r="F272" i="19"/>
  <c r="G272" i="19" s="1"/>
  <c r="H270" i="16"/>
  <c r="E270" i="16"/>
  <c r="H270" i="15"/>
  <c r="J270" i="15" s="1"/>
  <c r="E270" i="15"/>
  <c r="H272" i="14"/>
  <c r="J272" i="14" s="1"/>
  <c r="E272" i="14"/>
  <c r="F271" i="12"/>
  <c r="G271" i="12" s="1"/>
  <c r="I271" i="12"/>
  <c r="C272" i="12" s="1"/>
  <c r="H273" i="19" l="1"/>
  <c r="J273" i="19" s="1"/>
  <c r="E273" i="19"/>
  <c r="I270" i="16"/>
  <c r="C271" i="16" s="1"/>
  <c r="F270" i="16"/>
  <c r="G270" i="16" s="1"/>
  <c r="J270" i="16"/>
  <c r="I270" i="15"/>
  <c r="C271" i="15" s="1"/>
  <c r="F270" i="15"/>
  <c r="G270" i="15" s="1"/>
  <c r="F272" i="14"/>
  <c r="G272" i="14" s="1"/>
  <c r="I272" i="14"/>
  <c r="C273" i="14" s="1"/>
  <c r="H272" i="12"/>
  <c r="J272" i="12" s="1"/>
  <c r="E272" i="12"/>
  <c r="F273" i="19" l="1"/>
  <c r="G273" i="19" s="1"/>
  <c r="I273" i="19"/>
  <c r="C274" i="19" s="1"/>
  <c r="H271" i="16"/>
  <c r="E271" i="16"/>
  <c r="H271" i="15"/>
  <c r="J271" i="15" s="1"/>
  <c r="E271" i="15"/>
  <c r="H273" i="14"/>
  <c r="J273" i="14" s="1"/>
  <c r="E273" i="14"/>
  <c r="F272" i="12"/>
  <c r="G272" i="12" s="1"/>
  <c r="I272" i="12"/>
  <c r="C273" i="12" s="1"/>
  <c r="H274" i="19" l="1"/>
  <c r="J274" i="19" s="1"/>
  <c r="E274" i="19"/>
  <c r="I271" i="16"/>
  <c r="C272" i="16" s="1"/>
  <c r="F271" i="16"/>
  <c r="G271" i="16" s="1"/>
  <c r="J271" i="16"/>
  <c r="I271" i="15"/>
  <c r="C272" i="15" s="1"/>
  <c r="F271" i="15"/>
  <c r="G271" i="15" s="1"/>
  <c r="F273" i="14"/>
  <c r="G273" i="14" s="1"/>
  <c r="I273" i="14"/>
  <c r="C274" i="14" s="1"/>
  <c r="H273" i="12"/>
  <c r="J273" i="12" s="1"/>
  <c r="E273" i="12"/>
  <c r="I274" i="19" l="1"/>
  <c r="C275" i="19" s="1"/>
  <c r="F274" i="19"/>
  <c r="G274" i="19" s="1"/>
  <c r="H272" i="16"/>
  <c r="E272" i="16"/>
  <c r="H272" i="15"/>
  <c r="J272" i="15" s="1"/>
  <c r="E272" i="15"/>
  <c r="H274" i="14"/>
  <c r="J274" i="14" s="1"/>
  <c r="E274" i="14"/>
  <c r="F273" i="12"/>
  <c r="G273" i="12" s="1"/>
  <c r="I273" i="12"/>
  <c r="C274" i="12" s="1"/>
  <c r="H275" i="19" l="1"/>
  <c r="J275" i="19" s="1"/>
  <c r="E275" i="19"/>
  <c r="I272" i="16"/>
  <c r="C273" i="16" s="1"/>
  <c r="F272" i="16"/>
  <c r="G272" i="16" s="1"/>
  <c r="J272" i="16"/>
  <c r="I272" i="15"/>
  <c r="C273" i="15" s="1"/>
  <c r="F272" i="15"/>
  <c r="G272" i="15" s="1"/>
  <c r="I274" i="14"/>
  <c r="C275" i="14" s="1"/>
  <c r="F274" i="14"/>
  <c r="G274" i="14" s="1"/>
  <c r="H274" i="12"/>
  <c r="J274" i="12" s="1"/>
  <c r="E274" i="12"/>
  <c r="I275" i="19" l="1"/>
  <c r="C276" i="19" s="1"/>
  <c r="F275" i="19"/>
  <c r="G275" i="19" s="1"/>
  <c r="H273" i="16"/>
  <c r="E273" i="16"/>
  <c r="H273" i="15"/>
  <c r="J273" i="15" s="1"/>
  <c r="E273" i="15"/>
  <c r="H275" i="14"/>
  <c r="J275" i="14" s="1"/>
  <c r="E275" i="14"/>
  <c r="I274" i="12"/>
  <c r="C275" i="12" s="1"/>
  <c r="F274" i="12"/>
  <c r="G274" i="12" s="1"/>
  <c r="H276" i="19" l="1"/>
  <c r="J276" i="19" s="1"/>
  <c r="E276" i="19"/>
  <c r="I273" i="16"/>
  <c r="C274" i="16" s="1"/>
  <c r="F273" i="16"/>
  <c r="G273" i="16" s="1"/>
  <c r="J273" i="16"/>
  <c r="I273" i="15"/>
  <c r="C274" i="15" s="1"/>
  <c r="F273" i="15"/>
  <c r="G273" i="15" s="1"/>
  <c r="F275" i="14"/>
  <c r="G275" i="14" s="1"/>
  <c r="I275" i="14"/>
  <c r="C276" i="14" s="1"/>
  <c r="H275" i="12"/>
  <c r="J275" i="12" s="1"/>
  <c r="E275" i="12"/>
  <c r="I276" i="19" l="1"/>
  <c r="C277" i="19" s="1"/>
  <c r="F276" i="19"/>
  <c r="G276" i="19" s="1"/>
  <c r="H274" i="16"/>
  <c r="E274" i="16"/>
  <c r="H274" i="15"/>
  <c r="J274" i="15" s="1"/>
  <c r="E274" i="15"/>
  <c r="H276" i="14"/>
  <c r="J276" i="14" s="1"/>
  <c r="E276" i="14"/>
  <c r="F275" i="12"/>
  <c r="G275" i="12" s="1"/>
  <c r="I275" i="12"/>
  <c r="C276" i="12" s="1"/>
  <c r="H277" i="19" l="1"/>
  <c r="J277" i="19" s="1"/>
  <c r="E277" i="19"/>
  <c r="I274" i="16"/>
  <c r="C275" i="16" s="1"/>
  <c r="F274" i="16"/>
  <c r="G274" i="16" s="1"/>
  <c r="J274" i="16"/>
  <c r="I274" i="15"/>
  <c r="C275" i="15" s="1"/>
  <c r="F274" i="15"/>
  <c r="G274" i="15" s="1"/>
  <c r="I276" i="14"/>
  <c r="C277" i="14" s="1"/>
  <c r="F276" i="14"/>
  <c r="G276" i="14" s="1"/>
  <c r="H276" i="12"/>
  <c r="J276" i="12" s="1"/>
  <c r="E276" i="12"/>
  <c r="I277" i="19" l="1"/>
  <c r="C278" i="19" s="1"/>
  <c r="F277" i="19"/>
  <c r="G277" i="19" s="1"/>
  <c r="H275" i="16"/>
  <c r="E275" i="16"/>
  <c r="H275" i="15"/>
  <c r="J275" i="15" s="1"/>
  <c r="E275" i="15"/>
  <c r="H277" i="14"/>
  <c r="J277" i="14" s="1"/>
  <c r="E277" i="14"/>
  <c r="I276" i="12"/>
  <c r="C277" i="12" s="1"/>
  <c r="F276" i="12"/>
  <c r="G276" i="12" s="1"/>
  <c r="H278" i="19" l="1"/>
  <c r="J278" i="19" s="1"/>
  <c r="E278" i="19"/>
  <c r="I275" i="16"/>
  <c r="C276" i="16" s="1"/>
  <c r="F275" i="16"/>
  <c r="G275" i="16" s="1"/>
  <c r="J275" i="16"/>
  <c r="I275" i="15"/>
  <c r="C276" i="15" s="1"/>
  <c r="F275" i="15"/>
  <c r="G275" i="15" s="1"/>
  <c r="I277" i="14"/>
  <c r="C278" i="14" s="1"/>
  <c r="F277" i="14"/>
  <c r="G277" i="14" s="1"/>
  <c r="H277" i="12"/>
  <c r="J277" i="12" s="1"/>
  <c r="E277" i="12"/>
  <c r="F278" i="19" l="1"/>
  <c r="G278" i="19" s="1"/>
  <c r="I278" i="19"/>
  <c r="C279" i="19" s="1"/>
  <c r="H276" i="16"/>
  <c r="E276" i="16"/>
  <c r="H276" i="15"/>
  <c r="J276" i="15" s="1"/>
  <c r="E276" i="15"/>
  <c r="E278" i="14"/>
  <c r="H278" i="14"/>
  <c r="J278" i="14" s="1"/>
  <c r="I277" i="12"/>
  <c r="C278" i="12" s="1"/>
  <c r="F277" i="12"/>
  <c r="G277" i="12" s="1"/>
  <c r="H279" i="19" l="1"/>
  <c r="J279" i="19" s="1"/>
  <c r="E279" i="19"/>
  <c r="I276" i="16"/>
  <c r="C277" i="16" s="1"/>
  <c r="F276" i="16"/>
  <c r="G276" i="16" s="1"/>
  <c r="J276" i="16"/>
  <c r="I276" i="15"/>
  <c r="C277" i="15" s="1"/>
  <c r="F276" i="15"/>
  <c r="G276" i="15" s="1"/>
  <c r="F278" i="14"/>
  <c r="G278" i="14" s="1"/>
  <c r="I278" i="14"/>
  <c r="C279" i="14" s="1"/>
  <c r="E278" i="12"/>
  <c r="H278" i="12"/>
  <c r="J278" i="12" s="1"/>
  <c r="F279" i="19" l="1"/>
  <c r="G279" i="19" s="1"/>
  <c r="I279" i="19"/>
  <c r="C280" i="19" s="1"/>
  <c r="H277" i="16"/>
  <c r="E277" i="16"/>
  <c r="H277" i="15"/>
  <c r="J277" i="15" s="1"/>
  <c r="E277" i="15"/>
  <c r="H279" i="14"/>
  <c r="J279" i="14" s="1"/>
  <c r="E279" i="14"/>
  <c r="I278" i="12"/>
  <c r="C279" i="12" s="1"/>
  <c r="F278" i="12"/>
  <c r="G278" i="12" s="1"/>
  <c r="H280" i="19" l="1"/>
  <c r="J280" i="19" s="1"/>
  <c r="E280" i="19"/>
  <c r="I277" i="16"/>
  <c r="C278" i="16" s="1"/>
  <c r="F277" i="16"/>
  <c r="G277" i="16" s="1"/>
  <c r="J277" i="16"/>
  <c r="I277" i="15"/>
  <c r="C278" i="15" s="1"/>
  <c r="F277" i="15"/>
  <c r="G277" i="15" s="1"/>
  <c r="F279" i="14"/>
  <c r="G279" i="14" s="1"/>
  <c r="I279" i="14"/>
  <c r="C280" i="14" s="1"/>
  <c r="H279" i="12"/>
  <c r="J279" i="12" s="1"/>
  <c r="E279" i="12"/>
  <c r="F280" i="19" l="1"/>
  <c r="G280" i="19" s="1"/>
  <c r="I280" i="19"/>
  <c r="C281" i="19" s="1"/>
  <c r="H278" i="16"/>
  <c r="E278" i="16"/>
  <c r="H278" i="15"/>
  <c r="J278" i="15" s="1"/>
  <c r="E278" i="15"/>
  <c r="E280" i="14"/>
  <c r="H280" i="14"/>
  <c r="J280" i="14" s="1"/>
  <c r="F279" i="12"/>
  <c r="G279" i="12" s="1"/>
  <c r="I279" i="12"/>
  <c r="C280" i="12" s="1"/>
  <c r="H281" i="19" l="1"/>
  <c r="J281" i="19" s="1"/>
  <c r="E281" i="19"/>
  <c r="I278" i="16"/>
  <c r="C279" i="16" s="1"/>
  <c r="F278" i="16"/>
  <c r="G278" i="16" s="1"/>
  <c r="J278" i="16"/>
  <c r="I278" i="15"/>
  <c r="C279" i="15" s="1"/>
  <c r="F278" i="15"/>
  <c r="G278" i="15" s="1"/>
  <c r="F280" i="14"/>
  <c r="G280" i="14" s="1"/>
  <c r="I280" i="14"/>
  <c r="C281" i="14" s="1"/>
  <c r="H280" i="12"/>
  <c r="J280" i="12" s="1"/>
  <c r="E280" i="12"/>
  <c r="F281" i="19" l="1"/>
  <c r="G281" i="19" s="1"/>
  <c r="I281" i="19"/>
  <c r="C282" i="19" s="1"/>
  <c r="H279" i="16"/>
  <c r="E279" i="16"/>
  <c r="H279" i="15"/>
  <c r="J279" i="15" s="1"/>
  <c r="E279" i="15"/>
  <c r="H281" i="14"/>
  <c r="J281" i="14" s="1"/>
  <c r="E281" i="14"/>
  <c r="I280" i="12"/>
  <c r="C281" i="12" s="1"/>
  <c r="F280" i="12"/>
  <c r="G280" i="12" s="1"/>
  <c r="H282" i="19" l="1"/>
  <c r="J282" i="19" s="1"/>
  <c r="E282" i="19"/>
  <c r="I279" i="16"/>
  <c r="C280" i="16" s="1"/>
  <c r="F279" i="16"/>
  <c r="G279" i="16" s="1"/>
  <c r="J279" i="16"/>
  <c r="I279" i="15"/>
  <c r="C280" i="15" s="1"/>
  <c r="F279" i="15"/>
  <c r="G279" i="15" s="1"/>
  <c r="I281" i="14"/>
  <c r="C282" i="14" s="1"/>
  <c r="F281" i="14"/>
  <c r="G281" i="14" s="1"/>
  <c r="H281" i="12"/>
  <c r="J281" i="12" s="1"/>
  <c r="E281" i="12"/>
  <c r="I282" i="19" l="1"/>
  <c r="C283" i="19" s="1"/>
  <c r="F282" i="19"/>
  <c r="G282" i="19" s="1"/>
  <c r="H280" i="16"/>
  <c r="J280" i="16" s="1"/>
  <c r="E280" i="16"/>
  <c r="H280" i="15"/>
  <c r="J280" i="15" s="1"/>
  <c r="E280" i="15"/>
  <c r="H282" i="14"/>
  <c r="J282" i="14" s="1"/>
  <c r="E282" i="14"/>
  <c r="I281" i="12"/>
  <c r="C282" i="12" s="1"/>
  <c r="F281" i="12"/>
  <c r="G281" i="12" s="1"/>
  <c r="H283" i="19" l="1"/>
  <c r="J283" i="19" s="1"/>
  <c r="E283" i="19"/>
  <c r="I280" i="16"/>
  <c r="C281" i="16" s="1"/>
  <c r="F280" i="16"/>
  <c r="G280" i="16" s="1"/>
  <c r="I280" i="15"/>
  <c r="C281" i="15" s="1"/>
  <c r="F280" i="15"/>
  <c r="G280" i="15" s="1"/>
  <c r="I282" i="14"/>
  <c r="C283" i="14" s="1"/>
  <c r="F282" i="14"/>
  <c r="G282" i="14" s="1"/>
  <c r="H282" i="12"/>
  <c r="J282" i="12" s="1"/>
  <c r="E282" i="12"/>
  <c r="I283" i="19" l="1"/>
  <c r="C284" i="19" s="1"/>
  <c r="F283" i="19"/>
  <c r="G283" i="19" s="1"/>
  <c r="H281" i="16"/>
  <c r="J281" i="16" s="1"/>
  <c r="E281" i="16"/>
  <c r="H281" i="15"/>
  <c r="J281" i="15" s="1"/>
  <c r="E281" i="15"/>
  <c r="H283" i="14"/>
  <c r="J283" i="14" s="1"/>
  <c r="E283" i="14"/>
  <c r="I282" i="12"/>
  <c r="C283" i="12" s="1"/>
  <c r="F282" i="12"/>
  <c r="G282" i="12" s="1"/>
  <c r="H284" i="19" l="1"/>
  <c r="J284" i="19" s="1"/>
  <c r="E284" i="19"/>
  <c r="I281" i="16"/>
  <c r="C282" i="16" s="1"/>
  <c r="F281" i="16"/>
  <c r="G281" i="16" s="1"/>
  <c r="I281" i="15"/>
  <c r="C282" i="15" s="1"/>
  <c r="F281" i="15"/>
  <c r="G281" i="15" s="1"/>
  <c r="F283" i="14"/>
  <c r="G283" i="14" s="1"/>
  <c r="I283" i="14"/>
  <c r="C284" i="14" s="1"/>
  <c r="H283" i="12"/>
  <c r="J283" i="12" s="1"/>
  <c r="E283" i="12"/>
  <c r="F284" i="19" l="1"/>
  <c r="G284" i="19" s="1"/>
  <c r="I284" i="19"/>
  <c r="C285" i="19" s="1"/>
  <c r="H282" i="16"/>
  <c r="J282" i="16" s="1"/>
  <c r="E282" i="16"/>
  <c r="H282" i="15"/>
  <c r="J282" i="15" s="1"/>
  <c r="E282" i="15"/>
  <c r="H284" i="14"/>
  <c r="J284" i="14" s="1"/>
  <c r="E284" i="14"/>
  <c r="I283" i="12"/>
  <c r="C284" i="12" s="1"/>
  <c r="F283" i="12"/>
  <c r="G283" i="12" s="1"/>
  <c r="H285" i="19" l="1"/>
  <c r="J285" i="19" s="1"/>
  <c r="E285" i="19"/>
  <c r="I282" i="16"/>
  <c r="C283" i="16" s="1"/>
  <c r="F282" i="16"/>
  <c r="G282" i="16" s="1"/>
  <c r="I282" i="15"/>
  <c r="C283" i="15" s="1"/>
  <c r="F282" i="15"/>
  <c r="G282" i="15" s="1"/>
  <c r="I284" i="14"/>
  <c r="C285" i="14" s="1"/>
  <c r="F284" i="14"/>
  <c r="G284" i="14" s="1"/>
  <c r="H284" i="12"/>
  <c r="J284" i="12" s="1"/>
  <c r="E284" i="12"/>
  <c r="I285" i="19" l="1"/>
  <c r="C286" i="19" s="1"/>
  <c r="F285" i="19"/>
  <c r="G285" i="19" s="1"/>
  <c r="H283" i="16"/>
  <c r="J283" i="16" s="1"/>
  <c r="E283" i="16"/>
  <c r="H283" i="15"/>
  <c r="J283" i="15" s="1"/>
  <c r="E283" i="15"/>
  <c r="E285" i="14"/>
  <c r="H285" i="14"/>
  <c r="J285" i="14" s="1"/>
  <c r="F284" i="12"/>
  <c r="G284" i="12" s="1"/>
  <c r="I284" i="12"/>
  <c r="C285" i="12" s="1"/>
  <c r="H286" i="19" l="1"/>
  <c r="J286" i="19" s="1"/>
  <c r="E286" i="19"/>
  <c r="I283" i="16"/>
  <c r="C284" i="16" s="1"/>
  <c r="F283" i="16"/>
  <c r="G283" i="16" s="1"/>
  <c r="I283" i="15"/>
  <c r="C284" i="15" s="1"/>
  <c r="F283" i="15"/>
  <c r="G283" i="15" s="1"/>
  <c r="F285" i="14"/>
  <c r="G285" i="14" s="1"/>
  <c r="I285" i="14"/>
  <c r="C286" i="14" s="1"/>
  <c r="H285" i="12"/>
  <c r="J285" i="12" s="1"/>
  <c r="E285" i="12"/>
  <c r="F286" i="19" l="1"/>
  <c r="G286" i="19" s="1"/>
  <c r="I286" i="19"/>
  <c r="C287" i="19" s="1"/>
  <c r="H284" i="16"/>
  <c r="J284" i="16" s="1"/>
  <c r="E284" i="16"/>
  <c r="H284" i="15"/>
  <c r="J284" i="15" s="1"/>
  <c r="E284" i="15"/>
  <c r="H286" i="14"/>
  <c r="J286" i="14" s="1"/>
  <c r="E286" i="14"/>
  <c r="F285" i="12"/>
  <c r="G285" i="12" s="1"/>
  <c r="I285" i="12"/>
  <c r="C286" i="12" s="1"/>
  <c r="H287" i="19" l="1"/>
  <c r="J287" i="19" s="1"/>
  <c r="E287" i="19"/>
  <c r="I284" i="16"/>
  <c r="C285" i="16" s="1"/>
  <c r="F284" i="16"/>
  <c r="G284" i="16" s="1"/>
  <c r="I284" i="15"/>
  <c r="C285" i="15" s="1"/>
  <c r="F284" i="15"/>
  <c r="G284" i="15" s="1"/>
  <c r="F286" i="14"/>
  <c r="G286" i="14" s="1"/>
  <c r="I286" i="14"/>
  <c r="C287" i="14" s="1"/>
  <c r="H286" i="12"/>
  <c r="J286" i="12" s="1"/>
  <c r="E286" i="12"/>
  <c r="F287" i="19" l="1"/>
  <c r="G287" i="19" s="1"/>
  <c r="I287" i="19"/>
  <c r="C288" i="19" s="1"/>
  <c r="H285" i="16"/>
  <c r="J285" i="16" s="1"/>
  <c r="E285" i="16"/>
  <c r="H285" i="15"/>
  <c r="J285" i="15" s="1"/>
  <c r="E285" i="15"/>
  <c r="H287" i="14"/>
  <c r="J287" i="14" s="1"/>
  <c r="E287" i="14"/>
  <c r="F286" i="12"/>
  <c r="G286" i="12" s="1"/>
  <c r="I286" i="12"/>
  <c r="C287" i="12" s="1"/>
  <c r="H288" i="19" l="1"/>
  <c r="J288" i="19" s="1"/>
  <c r="E288" i="19"/>
  <c r="I285" i="16"/>
  <c r="C286" i="16" s="1"/>
  <c r="F285" i="16"/>
  <c r="G285" i="16" s="1"/>
  <c r="I285" i="15"/>
  <c r="C286" i="15" s="1"/>
  <c r="F285" i="15"/>
  <c r="G285" i="15" s="1"/>
  <c r="F287" i="14"/>
  <c r="G287" i="14" s="1"/>
  <c r="I287" i="14"/>
  <c r="C288" i="14" s="1"/>
  <c r="H287" i="12"/>
  <c r="J287" i="12" s="1"/>
  <c r="E287" i="12"/>
  <c r="I288" i="19" l="1"/>
  <c r="C289" i="19" s="1"/>
  <c r="F288" i="19"/>
  <c r="G288" i="19" s="1"/>
  <c r="H286" i="16"/>
  <c r="J286" i="16" s="1"/>
  <c r="E286" i="16"/>
  <c r="H286" i="15"/>
  <c r="J286" i="15" s="1"/>
  <c r="E286" i="15"/>
  <c r="H288" i="14"/>
  <c r="J288" i="14" s="1"/>
  <c r="E288" i="14"/>
  <c r="I287" i="12"/>
  <c r="C288" i="12" s="1"/>
  <c r="F287" i="12"/>
  <c r="G287" i="12" s="1"/>
  <c r="H289" i="19" l="1"/>
  <c r="J289" i="19" s="1"/>
  <c r="E289" i="19"/>
  <c r="I286" i="16"/>
  <c r="C287" i="16" s="1"/>
  <c r="F286" i="16"/>
  <c r="G286" i="16" s="1"/>
  <c r="I286" i="15"/>
  <c r="C287" i="15" s="1"/>
  <c r="F286" i="15"/>
  <c r="G286" i="15" s="1"/>
  <c r="I288" i="14"/>
  <c r="C289" i="14" s="1"/>
  <c r="F288" i="14"/>
  <c r="G288" i="14" s="1"/>
  <c r="H288" i="12"/>
  <c r="J288" i="12" s="1"/>
  <c r="E288" i="12"/>
  <c r="I289" i="19" l="1"/>
  <c r="C290" i="19" s="1"/>
  <c r="F289" i="19"/>
  <c r="G289" i="19" s="1"/>
  <c r="H287" i="16"/>
  <c r="J287" i="16" s="1"/>
  <c r="E287" i="16"/>
  <c r="H287" i="15"/>
  <c r="J287" i="15" s="1"/>
  <c r="E287" i="15"/>
  <c r="H289" i="14"/>
  <c r="J289" i="14" s="1"/>
  <c r="E289" i="14"/>
  <c r="I288" i="12"/>
  <c r="C289" i="12" s="1"/>
  <c r="F288" i="12"/>
  <c r="G288" i="12" s="1"/>
  <c r="H290" i="19" l="1"/>
  <c r="J290" i="19" s="1"/>
  <c r="E290" i="19"/>
  <c r="I287" i="16"/>
  <c r="C288" i="16" s="1"/>
  <c r="F287" i="16"/>
  <c r="G287" i="16" s="1"/>
  <c r="I287" i="15"/>
  <c r="C288" i="15" s="1"/>
  <c r="F287" i="15"/>
  <c r="G287" i="15" s="1"/>
  <c r="I289" i="14"/>
  <c r="C290" i="14" s="1"/>
  <c r="F289" i="14"/>
  <c r="G289" i="14" s="1"/>
  <c r="H289" i="12"/>
  <c r="J289" i="12" s="1"/>
  <c r="E289" i="12"/>
  <c r="I290" i="19" l="1"/>
  <c r="C291" i="19" s="1"/>
  <c r="F290" i="19"/>
  <c r="G290" i="19" s="1"/>
  <c r="H288" i="16"/>
  <c r="J288" i="16" s="1"/>
  <c r="E288" i="16"/>
  <c r="H288" i="15"/>
  <c r="J288" i="15" s="1"/>
  <c r="E288" i="15"/>
  <c r="H290" i="14"/>
  <c r="J290" i="14" s="1"/>
  <c r="E290" i="14"/>
  <c r="I289" i="12"/>
  <c r="C290" i="12" s="1"/>
  <c r="F289" i="12"/>
  <c r="G289" i="12" s="1"/>
  <c r="H291" i="19" l="1"/>
  <c r="J291" i="19" s="1"/>
  <c r="E291" i="19"/>
  <c r="I288" i="16"/>
  <c r="C289" i="16" s="1"/>
  <c r="F288" i="16"/>
  <c r="G288" i="16" s="1"/>
  <c r="I288" i="15"/>
  <c r="C289" i="15" s="1"/>
  <c r="F288" i="15"/>
  <c r="G288" i="15" s="1"/>
  <c r="I290" i="14"/>
  <c r="C291" i="14" s="1"/>
  <c r="F290" i="14"/>
  <c r="G290" i="14" s="1"/>
  <c r="H290" i="12"/>
  <c r="J290" i="12" s="1"/>
  <c r="E290" i="12"/>
  <c r="F291" i="19" l="1"/>
  <c r="G291" i="19" s="1"/>
  <c r="I291" i="19"/>
  <c r="C292" i="19" s="1"/>
  <c r="H289" i="16"/>
  <c r="J289" i="16" s="1"/>
  <c r="E289" i="16"/>
  <c r="H289" i="15"/>
  <c r="J289" i="15" s="1"/>
  <c r="E289" i="15"/>
  <c r="H291" i="14"/>
  <c r="J291" i="14" s="1"/>
  <c r="E291" i="14"/>
  <c r="I290" i="12"/>
  <c r="C291" i="12" s="1"/>
  <c r="F290" i="12"/>
  <c r="G290" i="12" s="1"/>
  <c r="H292" i="19" l="1"/>
  <c r="J292" i="19" s="1"/>
  <c r="E292" i="19"/>
  <c r="I289" i="16"/>
  <c r="C290" i="16" s="1"/>
  <c r="F289" i="16"/>
  <c r="G289" i="16" s="1"/>
  <c r="I289" i="15"/>
  <c r="C290" i="15" s="1"/>
  <c r="F289" i="15"/>
  <c r="G289" i="15" s="1"/>
  <c r="I291" i="14"/>
  <c r="C292" i="14" s="1"/>
  <c r="F291" i="14"/>
  <c r="G291" i="14" s="1"/>
  <c r="H291" i="12"/>
  <c r="J291" i="12" s="1"/>
  <c r="E291" i="12"/>
  <c r="I292" i="19" l="1"/>
  <c r="C293" i="19" s="1"/>
  <c r="F292" i="19"/>
  <c r="G292" i="19" s="1"/>
  <c r="H290" i="16"/>
  <c r="J290" i="16" s="1"/>
  <c r="E290" i="16"/>
  <c r="H290" i="15"/>
  <c r="J290" i="15" s="1"/>
  <c r="E290" i="15"/>
  <c r="H292" i="14"/>
  <c r="J292" i="14" s="1"/>
  <c r="E292" i="14"/>
  <c r="I291" i="12"/>
  <c r="C292" i="12" s="1"/>
  <c r="F291" i="12"/>
  <c r="G291" i="12" s="1"/>
  <c r="H293" i="19" l="1"/>
  <c r="J293" i="19" s="1"/>
  <c r="E293" i="19"/>
  <c r="I290" i="16"/>
  <c r="C291" i="16" s="1"/>
  <c r="F290" i="16"/>
  <c r="G290" i="16" s="1"/>
  <c r="I290" i="15"/>
  <c r="C291" i="15" s="1"/>
  <c r="F290" i="15"/>
  <c r="G290" i="15" s="1"/>
  <c r="I292" i="14"/>
  <c r="C293" i="14" s="1"/>
  <c r="F292" i="14"/>
  <c r="G292" i="14" s="1"/>
  <c r="H292" i="12"/>
  <c r="J292" i="12" s="1"/>
  <c r="E292" i="12"/>
  <c r="F293" i="19" l="1"/>
  <c r="G293" i="19" s="1"/>
  <c r="I293" i="19"/>
  <c r="C294" i="19" s="1"/>
  <c r="H291" i="16"/>
  <c r="J291" i="16" s="1"/>
  <c r="E291" i="16"/>
  <c r="H291" i="15"/>
  <c r="J291" i="15" s="1"/>
  <c r="E291" i="15"/>
  <c r="H293" i="14"/>
  <c r="J293" i="14" s="1"/>
  <c r="E293" i="14"/>
  <c r="F292" i="12"/>
  <c r="G292" i="12" s="1"/>
  <c r="I292" i="12"/>
  <c r="C293" i="12" s="1"/>
  <c r="H294" i="19" l="1"/>
  <c r="J294" i="19" s="1"/>
  <c r="E294" i="19"/>
  <c r="I291" i="16"/>
  <c r="C292" i="16" s="1"/>
  <c r="F291" i="16"/>
  <c r="G291" i="16" s="1"/>
  <c r="I291" i="15"/>
  <c r="C292" i="15" s="1"/>
  <c r="F291" i="15"/>
  <c r="G291" i="15" s="1"/>
  <c r="F293" i="14"/>
  <c r="G293" i="14" s="1"/>
  <c r="I293" i="14"/>
  <c r="C294" i="14" s="1"/>
  <c r="H293" i="12"/>
  <c r="J293" i="12" s="1"/>
  <c r="E293" i="12"/>
  <c r="I294" i="19" l="1"/>
  <c r="C295" i="19" s="1"/>
  <c r="F294" i="19"/>
  <c r="G294" i="19" s="1"/>
  <c r="H292" i="16"/>
  <c r="J292" i="16" s="1"/>
  <c r="E292" i="16"/>
  <c r="H292" i="15"/>
  <c r="J292" i="15" s="1"/>
  <c r="E292" i="15"/>
  <c r="H294" i="14"/>
  <c r="J294" i="14" s="1"/>
  <c r="E294" i="14"/>
  <c r="I293" i="12"/>
  <c r="C294" i="12" s="1"/>
  <c r="F293" i="12"/>
  <c r="G293" i="12" s="1"/>
  <c r="H295" i="19" l="1"/>
  <c r="J295" i="19" s="1"/>
  <c r="E295" i="19"/>
  <c r="I292" i="16"/>
  <c r="C293" i="16" s="1"/>
  <c r="F292" i="16"/>
  <c r="G292" i="16" s="1"/>
  <c r="I292" i="15"/>
  <c r="C293" i="15" s="1"/>
  <c r="F292" i="15"/>
  <c r="G292" i="15" s="1"/>
  <c r="F294" i="14"/>
  <c r="G294" i="14" s="1"/>
  <c r="I294" i="14"/>
  <c r="C295" i="14" s="1"/>
  <c r="H294" i="12"/>
  <c r="J294" i="12" s="1"/>
  <c r="E294" i="12"/>
  <c r="I295" i="19" l="1"/>
  <c r="C296" i="19" s="1"/>
  <c r="F295" i="19"/>
  <c r="G295" i="19" s="1"/>
  <c r="H293" i="16"/>
  <c r="J293" i="16" s="1"/>
  <c r="E293" i="16"/>
  <c r="H293" i="15"/>
  <c r="J293" i="15" s="1"/>
  <c r="E293" i="15"/>
  <c r="H295" i="14"/>
  <c r="J295" i="14" s="1"/>
  <c r="E295" i="14"/>
  <c r="I294" i="12"/>
  <c r="C295" i="12" s="1"/>
  <c r="F294" i="12"/>
  <c r="G294" i="12" s="1"/>
  <c r="H296" i="19" l="1"/>
  <c r="J296" i="19" s="1"/>
  <c r="E296" i="19"/>
  <c r="I293" i="16"/>
  <c r="C294" i="16" s="1"/>
  <c r="F293" i="16"/>
  <c r="G293" i="16" s="1"/>
  <c r="I293" i="15"/>
  <c r="C294" i="15" s="1"/>
  <c r="F293" i="15"/>
  <c r="G293" i="15" s="1"/>
  <c r="F295" i="14"/>
  <c r="G295" i="14" s="1"/>
  <c r="I295" i="14"/>
  <c r="C296" i="14" s="1"/>
  <c r="H295" i="12"/>
  <c r="J295" i="12" s="1"/>
  <c r="E295" i="12"/>
  <c r="I296" i="19" l="1"/>
  <c r="C297" i="19" s="1"/>
  <c r="F296" i="19"/>
  <c r="G296" i="19" s="1"/>
  <c r="H294" i="16"/>
  <c r="J294" i="16" s="1"/>
  <c r="E294" i="16"/>
  <c r="H294" i="15"/>
  <c r="J294" i="15" s="1"/>
  <c r="E294" i="15"/>
  <c r="H296" i="14"/>
  <c r="J296" i="14" s="1"/>
  <c r="E296" i="14"/>
  <c r="F295" i="12"/>
  <c r="G295" i="12" s="1"/>
  <c r="I295" i="12"/>
  <c r="C296" i="12" s="1"/>
  <c r="H297" i="19" l="1"/>
  <c r="J297" i="19" s="1"/>
  <c r="E297" i="19"/>
  <c r="I294" i="16"/>
  <c r="C295" i="16" s="1"/>
  <c r="F294" i="16"/>
  <c r="G294" i="16" s="1"/>
  <c r="I294" i="15"/>
  <c r="C295" i="15" s="1"/>
  <c r="F294" i="15"/>
  <c r="G294" i="15" s="1"/>
  <c r="F296" i="14"/>
  <c r="G296" i="14" s="1"/>
  <c r="I296" i="14"/>
  <c r="C297" i="14" s="1"/>
  <c r="H296" i="12"/>
  <c r="J296" i="12" s="1"/>
  <c r="E296" i="12"/>
  <c r="I297" i="19" l="1"/>
  <c r="C298" i="19" s="1"/>
  <c r="F297" i="19"/>
  <c r="G297" i="19" s="1"/>
  <c r="H295" i="16"/>
  <c r="J295" i="16" s="1"/>
  <c r="E295" i="16"/>
  <c r="H295" i="15"/>
  <c r="J295" i="15" s="1"/>
  <c r="E295" i="15"/>
  <c r="H297" i="14"/>
  <c r="J297" i="14" s="1"/>
  <c r="E297" i="14"/>
  <c r="I296" i="12"/>
  <c r="C297" i="12" s="1"/>
  <c r="F296" i="12"/>
  <c r="G296" i="12" s="1"/>
  <c r="E298" i="19" l="1"/>
  <c r="H298" i="19"/>
  <c r="J298" i="19" s="1"/>
  <c r="I295" i="16"/>
  <c r="C296" i="16" s="1"/>
  <c r="F295" i="16"/>
  <c r="G295" i="16" s="1"/>
  <c r="I295" i="15"/>
  <c r="C296" i="15" s="1"/>
  <c r="F295" i="15"/>
  <c r="G295" i="15" s="1"/>
  <c r="I297" i="14"/>
  <c r="C298" i="14" s="1"/>
  <c r="F297" i="14"/>
  <c r="G297" i="14" s="1"/>
  <c r="E297" i="12"/>
  <c r="H297" i="12"/>
  <c r="J297" i="12" s="1"/>
  <c r="F298" i="19" l="1"/>
  <c r="G298" i="19" s="1"/>
  <c r="I298" i="19"/>
  <c r="C299" i="19" s="1"/>
  <c r="H296" i="16"/>
  <c r="J296" i="16" s="1"/>
  <c r="E296" i="16"/>
  <c r="H296" i="15"/>
  <c r="J296" i="15" s="1"/>
  <c r="E296" i="15"/>
  <c r="E298" i="14"/>
  <c r="H298" i="14"/>
  <c r="J298" i="14" s="1"/>
  <c r="I297" i="12"/>
  <c r="C298" i="12" s="1"/>
  <c r="F297" i="12"/>
  <c r="G297" i="12" s="1"/>
  <c r="H299" i="19" l="1"/>
  <c r="J299" i="19" s="1"/>
  <c r="E299" i="19"/>
  <c r="I296" i="16"/>
  <c r="C297" i="16" s="1"/>
  <c r="F296" i="16"/>
  <c r="G296" i="16" s="1"/>
  <c r="I296" i="15"/>
  <c r="C297" i="15" s="1"/>
  <c r="F296" i="15"/>
  <c r="G296" i="15" s="1"/>
  <c r="I298" i="14"/>
  <c r="C299" i="14" s="1"/>
  <c r="F298" i="14"/>
  <c r="G298" i="14" s="1"/>
  <c r="H298" i="12"/>
  <c r="J298" i="12" s="1"/>
  <c r="E298" i="12"/>
  <c r="I299" i="19" l="1"/>
  <c r="C300" i="19" s="1"/>
  <c r="F299" i="19"/>
  <c r="G299" i="19" s="1"/>
  <c r="H297" i="16"/>
  <c r="J297" i="16" s="1"/>
  <c r="E297" i="16"/>
  <c r="H297" i="15"/>
  <c r="J297" i="15" s="1"/>
  <c r="E297" i="15"/>
  <c r="H299" i="14"/>
  <c r="J299" i="14" s="1"/>
  <c r="E299" i="14"/>
  <c r="I298" i="12"/>
  <c r="C299" i="12" s="1"/>
  <c r="F298" i="12"/>
  <c r="G298" i="12" s="1"/>
  <c r="E300" i="19" l="1"/>
  <c r="H300" i="19"/>
  <c r="J300" i="19" s="1"/>
  <c r="I297" i="16"/>
  <c r="C298" i="16" s="1"/>
  <c r="F297" i="16"/>
  <c r="G297" i="16" s="1"/>
  <c r="I297" i="15"/>
  <c r="C298" i="15" s="1"/>
  <c r="F297" i="15"/>
  <c r="G297" i="15" s="1"/>
  <c r="I299" i="14"/>
  <c r="C300" i="14" s="1"/>
  <c r="F299" i="14"/>
  <c r="G299" i="14" s="1"/>
  <c r="H299" i="12"/>
  <c r="J299" i="12" s="1"/>
  <c r="E299" i="12"/>
  <c r="I300" i="19" l="1"/>
  <c r="C301" i="19" s="1"/>
  <c r="F300" i="19"/>
  <c r="G300" i="19" s="1"/>
  <c r="H298" i="16"/>
  <c r="J298" i="16" s="1"/>
  <c r="E298" i="16"/>
  <c r="H298" i="15"/>
  <c r="J298" i="15" s="1"/>
  <c r="E298" i="15"/>
  <c r="H300" i="14"/>
  <c r="J300" i="14" s="1"/>
  <c r="E300" i="14"/>
  <c r="I299" i="12"/>
  <c r="C300" i="12" s="1"/>
  <c r="F299" i="12"/>
  <c r="G299" i="12" s="1"/>
  <c r="H301" i="19" l="1"/>
  <c r="J301" i="19" s="1"/>
  <c r="E301" i="19"/>
  <c r="I298" i="16"/>
  <c r="C299" i="16" s="1"/>
  <c r="F298" i="16"/>
  <c r="G298" i="16" s="1"/>
  <c r="I298" i="15"/>
  <c r="C299" i="15" s="1"/>
  <c r="F298" i="15"/>
  <c r="G298" i="15" s="1"/>
  <c r="I300" i="14"/>
  <c r="C301" i="14" s="1"/>
  <c r="F300" i="14"/>
  <c r="G300" i="14" s="1"/>
  <c r="H300" i="12"/>
  <c r="J300" i="12" s="1"/>
  <c r="E300" i="12"/>
  <c r="I301" i="19" l="1"/>
  <c r="C302" i="19" s="1"/>
  <c r="F301" i="19"/>
  <c r="G301" i="19" s="1"/>
  <c r="H299" i="16"/>
  <c r="J299" i="16" s="1"/>
  <c r="E299" i="16"/>
  <c r="H299" i="15"/>
  <c r="J299" i="15" s="1"/>
  <c r="E299" i="15"/>
  <c r="H301" i="14"/>
  <c r="J301" i="14" s="1"/>
  <c r="E301" i="14"/>
  <c r="I300" i="12"/>
  <c r="C301" i="12" s="1"/>
  <c r="F300" i="12"/>
  <c r="G300" i="12" s="1"/>
  <c r="H302" i="19" l="1"/>
  <c r="J302" i="19" s="1"/>
  <c r="E302" i="19"/>
  <c r="I299" i="16"/>
  <c r="C300" i="16" s="1"/>
  <c r="F299" i="16"/>
  <c r="G299" i="16" s="1"/>
  <c r="I299" i="15"/>
  <c r="C300" i="15" s="1"/>
  <c r="F299" i="15"/>
  <c r="G299" i="15" s="1"/>
  <c r="F301" i="14"/>
  <c r="G301" i="14" s="1"/>
  <c r="I301" i="14"/>
  <c r="C302" i="14" s="1"/>
  <c r="H301" i="12"/>
  <c r="J301" i="12" s="1"/>
  <c r="E301" i="12"/>
  <c r="I302" i="19" l="1"/>
  <c r="C303" i="19" s="1"/>
  <c r="F302" i="19"/>
  <c r="G302" i="19" s="1"/>
  <c r="H300" i="16"/>
  <c r="J300" i="16" s="1"/>
  <c r="E300" i="16"/>
  <c r="H300" i="15"/>
  <c r="J300" i="15" s="1"/>
  <c r="E300" i="15"/>
  <c r="H302" i="14"/>
  <c r="J302" i="14" s="1"/>
  <c r="E302" i="14"/>
  <c r="F301" i="12"/>
  <c r="G301" i="12" s="1"/>
  <c r="I301" i="12"/>
  <c r="C302" i="12" s="1"/>
  <c r="H303" i="19" l="1"/>
  <c r="J303" i="19" s="1"/>
  <c r="E303" i="19"/>
  <c r="I300" i="16"/>
  <c r="C301" i="16" s="1"/>
  <c r="F300" i="16"/>
  <c r="G300" i="16" s="1"/>
  <c r="I300" i="15"/>
  <c r="C301" i="15" s="1"/>
  <c r="F300" i="15"/>
  <c r="G300" i="15" s="1"/>
  <c r="F302" i="14"/>
  <c r="G302" i="14" s="1"/>
  <c r="I302" i="14"/>
  <c r="C303" i="14" s="1"/>
  <c r="H302" i="12"/>
  <c r="J302" i="12" s="1"/>
  <c r="E302" i="12"/>
  <c r="I303" i="19" l="1"/>
  <c r="C304" i="19" s="1"/>
  <c r="F303" i="19"/>
  <c r="G303" i="19" s="1"/>
  <c r="H301" i="16"/>
  <c r="J301" i="16" s="1"/>
  <c r="E301" i="16"/>
  <c r="H301" i="15"/>
  <c r="J301" i="15" s="1"/>
  <c r="E301" i="15"/>
  <c r="H303" i="14"/>
  <c r="J303" i="14" s="1"/>
  <c r="E303" i="14"/>
  <c r="I302" i="12"/>
  <c r="C303" i="12" s="1"/>
  <c r="F302" i="12"/>
  <c r="G302" i="12" s="1"/>
  <c r="H304" i="19" l="1"/>
  <c r="J304" i="19" s="1"/>
  <c r="E304" i="19"/>
  <c r="I301" i="16"/>
  <c r="C302" i="16" s="1"/>
  <c r="F301" i="16"/>
  <c r="G301" i="16" s="1"/>
  <c r="I301" i="15"/>
  <c r="C302" i="15" s="1"/>
  <c r="F301" i="15"/>
  <c r="G301" i="15" s="1"/>
  <c r="I303" i="14"/>
  <c r="C304" i="14" s="1"/>
  <c r="F303" i="14"/>
  <c r="G303" i="14" s="1"/>
  <c r="H303" i="12"/>
  <c r="J303" i="12" s="1"/>
  <c r="E303" i="12"/>
  <c r="I304" i="19" l="1"/>
  <c r="C305" i="19" s="1"/>
  <c r="F304" i="19"/>
  <c r="G304" i="19" s="1"/>
  <c r="H302" i="16"/>
  <c r="J302" i="16" s="1"/>
  <c r="E302" i="16"/>
  <c r="H302" i="15"/>
  <c r="J302" i="15" s="1"/>
  <c r="E302" i="15"/>
  <c r="E304" i="14"/>
  <c r="H304" i="14"/>
  <c r="J304" i="14" s="1"/>
  <c r="I303" i="12"/>
  <c r="C304" i="12" s="1"/>
  <c r="F303" i="12"/>
  <c r="G303" i="12" s="1"/>
  <c r="H305" i="19" l="1"/>
  <c r="J305" i="19" s="1"/>
  <c r="E305" i="19"/>
  <c r="I302" i="16"/>
  <c r="C303" i="16" s="1"/>
  <c r="F302" i="16"/>
  <c r="G302" i="16" s="1"/>
  <c r="I302" i="15"/>
  <c r="C303" i="15" s="1"/>
  <c r="F302" i="15"/>
  <c r="G302" i="15" s="1"/>
  <c r="F304" i="14"/>
  <c r="G304" i="14" s="1"/>
  <c r="I304" i="14"/>
  <c r="C305" i="14" s="1"/>
  <c r="H304" i="12"/>
  <c r="J304" i="12" s="1"/>
  <c r="E304" i="12"/>
  <c r="I305" i="19" l="1"/>
  <c r="C306" i="19" s="1"/>
  <c r="F305" i="19"/>
  <c r="G305" i="19" s="1"/>
  <c r="H303" i="16"/>
  <c r="J303" i="16" s="1"/>
  <c r="E303" i="16"/>
  <c r="H303" i="15"/>
  <c r="J303" i="15" s="1"/>
  <c r="E303" i="15"/>
  <c r="H305" i="14"/>
  <c r="J305" i="14" s="1"/>
  <c r="E305" i="14"/>
  <c r="I304" i="12"/>
  <c r="C305" i="12" s="1"/>
  <c r="F304" i="12"/>
  <c r="G304" i="12" s="1"/>
  <c r="H306" i="19" l="1"/>
  <c r="J306" i="19" s="1"/>
  <c r="E306" i="19"/>
  <c r="I303" i="16"/>
  <c r="C304" i="16" s="1"/>
  <c r="F303" i="16"/>
  <c r="G303" i="16" s="1"/>
  <c r="I303" i="15"/>
  <c r="C304" i="15" s="1"/>
  <c r="F303" i="15"/>
  <c r="G303" i="15" s="1"/>
  <c r="I305" i="14"/>
  <c r="C306" i="14" s="1"/>
  <c r="F305" i="14"/>
  <c r="G305" i="14" s="1"/>
  <c r="H305" i="12"/>
  <c r="J305" i="12" s="1"/>
  <c r="E305" i="12"/>
  <c r="F306" i="19" l="1"/>
  <c r="G306" i="19" s="1"/>
  <c r="I306" i="19"/>
  <c r="C307" i="19" s="1"/>
  <c r="H304" i="16"/>
  <c r="J304" i="16" s="1"/>
  <c r="E304" i="16"/>
  <c r="H304" i="15"/>
  <c r="J304" i="15" s="1"/>
  <c r="E304" i="15"/>
  <c r="H306" i="14"/>
  <c r="J306" i="14" s="1"/>
  <c r="E306" i="14"/>
  <c r="I305" i="12"/>
  <c r="C306" i="12" s="1"/>
  <c r="F305" i="12"/>
  <c r="G305" i="12" s="1"/>
  <c r="H307" i="19" l="1"/>
  <c r="J307" i="19" s="1"/>
  <c r="E307" i="19"/>
  <c r="I304" i="16"/>
  <c r="C305" i="16" s="1"/>
  <c r="F304" i="16"/>
  <c r="G304" i="16" s="1"/>
  <c r="I304" i="15"/>
  <c r="C305" i="15" s="1"/>
  <c r="F304" i="15"/>
  <c r="G304" i="15" s="1"/>
  <c r="F306" i="14"/>
  <c r="G306" i="14" s="1"/>
  <c r="I306" i="14"/>
  <c r="C307" i="14" s="1"/>
  <c r="H306" i="12"/>
  <c r="J306" i="12" s="1"/>
  <c r="E306" i="12"/>
  <c r="F307" i="19" l="1"/>
  <c r="G307" i="19" s="1"/>
  <c r="I307" i="19"/>
  <c r="C308" i="19" s="1"/>
  <c r="H305" i="16"/>
  <c r="J305" i="16" s="1"/>
  <c r="E305" i="16"/>
  <c r="H305" i="15"/>
  <c r="J305" i="15" s="1"/>
  <c r="E305" i="15"/>
  <c r="H307" i="14"/>
  <c r="J307" i="14" s="1"/>
  <c r="E307" i="14"/>
  <c r="I306" i="12"/>
  <c r="C307" i="12" s="1"/>
  <c r="F306" i="12"/>
  <c r="G306" i="12" s="1"/>
  <c r="H308" i="19" l="1"/>
  <c r="J308" i="19" s="1"/>
  <c r="E308" i="19"/>
  <c r="I305" i="16"/>
  <c r="C306" i="16" s="1"/>
  <c r="F305" i="16"/>
  <c r="G305" i="16" s="1"/>
  <c r="I305" i="15"/>
  <c r="C306" i="15" s="1"/>
  <c r="F305" i="15"/>
  <c r="G305" i="15" s="1"/>
  <c r="F307" i="14"/>
  <c r="G307" i="14" s="1"/>
  <c r="I307" i="14"/>
  <c r="C308" i="14" s="1"/>
  <c r="H307" i="12"/>
  <c r="J307" i="12" s="1"/>
  <c r="E307" i="12"/>
  <c r="F308" i="19" l="1"/>
  <c r="G308" i="19" s="1"/>
  <c r="I308" i="19"/>
  <c r="C309" i="19" s="1"/>
  <c r="H306" i="16"/>
  <c r="J306" i="16" s="1"/>
  <c r="E306" i="16"/>
  <c r="H306" i="15"/>
  <c r="J306" i="15" s="1"/>
  <c r="E306" i="15"/>
  <c r="H308" i="14"/>
  <c r="J308" i="14" s="1"/>
  <c r="E308" i="14"/>
  <c r="I307" i="12"/>
  <c r="C308" i="12" s="1"/>
  <c r="F307" i="12"/>
  <c r="G307" i="12" s="1"/>
  <c r="H309" i="19" l="1"/>
  <c r="J309" i="19" s="1"/>
  <c r="E309" i="19"/>
  <c r="I306" i="16"/>
  <c r="C307" i="16" s="1"/>
  <c r="F306" i="16"/>
  <c r="G306" i="16" s="1"/>
  <c r="I306" i="15"/>
  <c r="C307" i="15" s="1"/>
  <c r="F306" i="15"/>
  <c r="G306" i="15" s="1"/>
  <c r="F308" i="14"/>
  <c r="G308" i="14" s="1"/>
  <c r="I308" i="14"/>
  <c r="C309" i="14" s="1"/>
  <c r="H308" i="12"/>
  <c r="J308" i="12" s="1"/>
  <c r="E308" i="12"/>
  <c r="I309" i="19" l="1"/>
  <c r="C310" i="19" s="1"/>
  <c r="F309" i="19"/>
  <c r="G309" i="19" s="1"/>
  <c r="H307" i="16"/>
  <c r="J307" i="16" s="1"/>
  <c r="E307" i="16"/>
  <c r="H307" i="15"/>
  <c r="J307" i="15" s="1"/>
  <c r="E307" i="15"/>
  <c r="H309" i="14"/>
  <c r="J309" i="14" s="1"/>
  <c r="E309" i="14"/>
  <c r="I308" i="12"/>
  <c r="C309" i="12" s="1"/>
  <c r="F308" i="12"/>
  <c r="G308" i="12" s="1"/>
  <c r="H310" i="19" l="1"/>
  <c r="J310" i="19" s="1"/>
  <c r="E310" i="19"/>
  <c r="I307" i="16"/>
  <c r="C308" i="16" s="1"/>
  <c r="F307" i="16"/>
  <c r="G307" i="16" s="1"/>
  <c r="I307" i="15"/>
  <c r="C308" i="15" s="1"/>
  <c r="F307" i="15"/>
  <c r="G307" i="15" s="1"/>
  <c r="F309" i="14"/>
  <c r="G309" i="14" s="1"/>
  <c r="I309" i="14"/>
  <c r="C310" i="14" s="1"/>
  <c r="E309" i="12"/>
  <c r="H309" i="12"/>
  <c r="J309" i="12" s="1"/>
  <c r="I310" i="19" l="1"/>
  <c r="C311" i="19" s="1"/>
  <c r="F310" i="19"/>
  <c r="G310" i="19" s="1"/>
  <c r="H308" i="16"/>
  <c r="J308" i="16" s="1"/>
  <c r="E308" i="16"/>
  <c r="H308" i="15"/>
  <c r="J308" i="15" s="1"/>
  <c r="E308" i="15"/>
  <c r="H310" i="14"/>
  <c r="J310" i="14" s="1"/>
  <c r="E310" i="14"/>
  <c r="I309" i="12"/>
  <c r="C310" i="12" s="1"/>
  <c r="F309" i="12"/>
  <c r="G309" i="12" s="1"/>
  <c r="E311" i="19" l="1"/>
  <c r="H311" i="19"/>
  <c r="J311" i="19" s="1"/>
  <c r="I308" i="16"/>
  <c r="C309" i="16" s="1"/>
  <c r="F308" i="16"/>
  <c r="G308" i="16" s="1"/>
  <c r="I308" i="15"/>
  <c r="C309" i="15" s="1"/>
  <c r="F308" i="15"/>
  <c r="G308" i="15" s="1"/>
  <c r="F310" i="14"/>
  <c r="G310" i="14" s="1"/>
  <c r="I310" i="14"/>
  <c r="C311" i="14" s="1"/>
  <c r="H310" i="12"/>
  <c r="J310" i="12" s="1"/>
  <c r="E310" i="12"/>
  <c r="I311" i="19" l="1"/>
  <c r="C312" i="19" s="1"/>
  <c r="F311" i="19"/>
  <c r="G311" i="19" s="1"/>
  <c r="H309" i="16"/>
  <c r="J309" i="16" s="1"/>
  <c r="E309" i="16"/>
  <c r="H309" i="15"/>
  <c r="J309" i="15" s="1"/>
  <c r="E309" i="15"/>
  <c r="H311" i="14"/>
  <c r="J311" i="14" s="1"/>
  <c r="E311" i="14"/>
  <c r="F310" i="12"/>
  <c r="G310" i="12" s="1"/>
  <c r="I310" i="12"/>
  <c r="C311" i="12" s="1"/>
  <c r="H312" i="19" l="1"/>
  <c r="J312" i="19" s="1"/>
  <c r="E312" i="19"/>
  <c r="I309" i="16"/>
  <c r="C310" i="16" s="1"/>
  <c r="F309" i="16"/>
  <c r="G309" i="16" s="1"/>
  <c r="I309" i="15"/>
  <c r="C310" i="15" s="1"/>
  <c r="F309" i="15"/>
  <c r="G309" i="15" s="1"/>
  <c r="F311" i="14"/>
  <c r="G311" i="14" s="1"/>
  <c r="I311" i="14"/>
  <c r="C312" i="14" s="1"/>
  <c r="E311" i="12"/>
  <c r="H311" i="12"/>
  <c r="J311" i="12" s="1"/>
  <c r="I312" i="19" l="1"/>
  <c r="C313" i="19" s="1"/>
  <c r="F312" i="19"/>
  <c r="G312" i="19" s="1"/>
  <c r="H310" i="16"/>
  <c r="J310" i="16" s="1"/>
  <c r="E310" i="16"/>
  <c r="H310" i="15"/>
  <c r="J310" i="15" s="1"/>
  <c r="E310" i="15"/>
  <c r="H312" i="14"/>
  <c r="J312" i="14" s="1"/>
  <c r="E312" i="14"/>
  <c r="I311" i="12"/>
  <c r="C312" i="12" s="1"/>
  <c r="F311" i="12"/>
  <c r="G311" i="12" s="1"/>
  <c r="H313" i="19" l="1"/>
  <c r="J313" i="19" s="1"/>
  <c r="E313" i="19"/>
  <c r="I310" i="16"/>
  <c r="C311" i="16" s="1"/>
  <c r="F310" i="16"/>
  <c r="G310" i="16" s="1"/>
  <c r="I310" i="15"/>
  <c r="C311" i="15" s="1"/>
  <c r="F310" i="15"/>
  <c r="G310" i="15" s="1"/>
  <c r="F312" i="14"/>
  <c r="G312" i="14" s="1"/>
  <c r="I312" i="14"/>
  <c r="C313" i="14" s="1"/>
  <c r="H312" i="12"/>
  <c r="J312" i="12" s="1"/>
  <c r="E312" i="12"/>
  <c r="F313" i="19" l="1"/>
  <c r="G313" i="19" s="1"/>
  <c r="I313" i="19"/>
  <c r="C314" i="19" s="1"/>
  <c r="H311" i="16"/>
  <c r="J311" i="16" s="1"/>
  <c r="E311" i="16"/>
  <c r="H311" i="15"/>
  <c r="J311" i="15" s="1"/>
  <c r="E311" i="15"/>
  <c r="H313" i="14"/>
  <c r="J313" i="14" s="1"/>
  <c r="E313" i="14"/>
  <c r="I312" i="12"/>
  <c r="C313" i="12" s="1"/>
  <c r="F312" i="12"/>
  <c r="G312" i="12" s="1"/>
  <c r="H314" i="19" l="1"/>
  <c r="J314" i="19" s="1"/>
  <c r="E314" i="19"/>
  <c r="I311" i="16"/>
  <c r="C312" i="16" s="1"/>
  <c r="F311" i="16"/>
  <c r="G311" i="16" s="1"/>
  <c r="I311" i="15"/>
  <c r="C312" i="15" s="1"/>
  <c r="F311" i="15"/>
  <c r="G311" i="15" s="1"/>
  <c r="F313" i="14"/>
  <c r="G313" i="14" s="1"/>
  <c r="I313" i="14"/>
  <c r="C314" i="14" s="1"/>
  <c r="H313" i="12"/>
  <c r="J313" i="12" s="1"/>
  <c r="E313" i="12"/>
  <c r="I314" i="19" l="1"/>
  <c r="C315" i="19" s="1"/>
  <c r="F314" i="19"/>
  <c r="G314" i="19" s="1"/>
  <c r="H312" i="16"/>
  <c r="J312" i="16" s="1"/>
  <c r="E312" i="16"/>
  <c r="H312" i="15"/>
  <c r="J312" i="15" s="1"/>
  <c r="E312" i="15"/>
  <c r="H314" i="14"/>
  <c r="J314" i="14" s="1"/>
  <c r="E314" i="14"/>
  <c r="I313" i="12"/>
  <c r="C314" i="12" s="1"/>
  <c r="F313" i="12"/>
  <c r="G313" i="12" s="1"/>
  <c r="H315" i="19" l="1"/>
  <c r="J315" i="19" s="1"/>
  <c r="E315" i="19"/>
  <c r="I312" i="16"/>
  <c r="C313" i="16" s="1"/>
  <c r="F312" i="16"/>
  <c r="G312" i="16" s="1"/>
  <c r="I312" i="15"/>
  <c r="C313" i="15" s="1"/>
  <c r="F312" i="15"/>
  <c r="G312" i="15" s="1"/>
  <c r="F314" i="14"/>
  <c r="G314" i="14" s="1"/>
  <c r="I314" i="14"/>
  <c r="C315" i="14" s="1"/>
  <c r="H314" i="12"/>
  <c r="J314" i="12" s="1"/>
  <c r="E314" i="12"/>
  <c r="F315" i="19" l="1"/>
  <c r="G315" i="19" s="1"/>
  <c r="I315" i="19"/>
  <c r="C316" i="19" s="1"/>
  <c r="H313" i="16"/>
  <c r="J313" i="16" s="1"/>
  <c r="E313" i="16"/>
  <c r="H313" i="15"/>
  <c r="J313" i="15" s="1"/>
  <c r="E313" i="15"/>
  <c r="H315" i="14"/>
  <c r="J315" i="14" s="1"/>
  <c r="E315" i="14"/>
  <c r="I314" i="12"/>
  <c r="C315" i="12" s="1"/>
  <c r="F314" i="12"/>
  <c r="G314" i="12" s="1"/>
  <c r="E316" i="19" l="1"/>
  <c r="H316" i="19"/>
  <c r="J316" i="19" s="1"/>
  <c r="I313" i="16"/>
  <c r="C314" i="16" s="1"/>
  <c r="F313" i="16"/>
  <c r="G313" i="16" s="1"/>
  <c r="I313" i="15"/>
  <c r="C314" i="15" s="1"/>
  <c r="F313" i="15"/>
  <c r="G313" i="15" s="1"/>
  <c r="F315" i="14"/>
  <c r="G315" i="14" s="1"/>
  <c r="I315" i="14"/>
  <c r="C316" i="14" s="1"/>
  <c r="H315" i="12"/>
  <c r="J315" i="12" s="1"/>
  <c r="E315" i="12"/>
  <c r="I316" i="19" l="1"/>
  <c r="C317" i="19" s="1"/>
  <c r="F316" i="19"/>
  <c r="G316" i="19" s="1"/>
  <c r="H314" i="16"/>
  <c r="J314" i="16" s="1"/>
  <c r="E314" i="16"/>
  <c r="H314" i="15"/>
  <c r="J314" i="15" s="1"/>
  <c r="E314" i="15"/>
  <c r="H316" i="14"/>
  <c r="J316" i="14" s="1"/>
  <c r="E316" i="14"/>
  <c r="I315" i="12"/>
  <c r="C316" i="12" s="1"/>
  <c r="F315" i="12"/>
  <c r="G315" i="12" s="1"/>
  <c r="H317" i="19" l="1"/>
  <c r="J317" i="19" s="1"/>
  <c r="E317" i="19"/>
  <c r="I314" i="16"/>
  <c r="C315" i="16" s="1"/>
  <c r="F314" i="16"/>
  <c r="G314" i="16" s="1"/>
  <c r="I314" i="15"/>
  <c r="C315" i="15" s="1"/>
  <c r="F314" i="15"/>
  <c r="G314" i="15" s="1"/>
  <c r="F316" i="14"/>
  <c r="G316" i="14" s="1"/>
  <c r="I316" i="14"/>
  <c r="C317" i="14" s="1"/>
  <c r="H316" i="12"/>
  <c r="J316" i="12" s="1"/>
  <c r="E316" i="12"/>
  <c r="I317" i="19" l="1"/>
  <c r="C318" i="19" s="1"/>
  <c r="F317" i="19"/>
  <c r="G317" i="19" s="1"/>
  <c r="H315" i="16"/>
  <c r="J315" i="16" s="1"/>
  <c r="E315" i="16"/>
  <c r="H315" i="15"/>
  <c r="J315" i="15" s="1"/>
  <c r="E315" i="15"/>
  <c r="H317" i="14"/>
  <c r="J317" i="14" s="1"/>
  <c r="E317" i="14"/>
  <c r="I316" i="12"/>
  <c r="C317" i="12" s="1"/>
  <c r="F316" i="12"/>
  <c r="G316" i="12" s="1"/>
  <c r="H318" i="19" l="1"/>
  <c r="J318" i="19" s="1"/>
  <c r="E318" i="19"/>
  <c r="I315" i="16"/>
  <c r="C316" i="16" s="1"/>
  <c r="F315" i="16"/>
  <c r="G315" i="16" s="1"/>
  <c r="I315" i="15"/>
  <c r="C316" i="15" s="1"/>
  <c r="F315" i="15"/>
  <c r="G315" i="15" s="1"/>
  <c r="F317" i="14"/>
  <c r="G317" i="14" s="1"/>
  <c r="I317" i="14"/>
  <c r="C318" i="14" s="1"/>
  <c r="H317" i="12"/>
  <c r="J317" i="12" s="1"/>
  <c r="E317" i="12"/>
  <c r="F318" i="19" l="1"/>
  <c r="G318" i="19" s="1"/>
  <c r="I318" i="19"/>
  <c r="C319" i="19" s="1"/>
  <c r="H316" i="16"/>
  <c r="J316" i="16" s="1"/>
  <c r="E316" i="16"/>
  <c r="H316" i="15"/>
  <c r="J316" i="15" s="1"/>
  <c r="E316" i="15"/>
  <c r="H318" i="14"/>
  <c r="J318" i="14" s="1"/>
  <c r="E318" i="14"/>
  <c r="I317" i="12"/>
  <c r="C318" i="12" s="1"/>
  <c r="F317" i="12"/>
  <c r="G317" i="12" s="1"/>
  <c r="H319" i="19" l="1"/>
  <c r="J319" i="19" s="1"/>
  <c r="E319" i="19"/>
  <c r="I316" i="16"/>
  <c r="C317" i="16" s="1"/>
  <c r="F316" i="16"/>
  <c r="G316" i="16" s="1"/>
  <c r="I316" i="15"/>
  <c r="C317" i="15" s="1"/>
  <c r="F316" i="15"/>
  <c r="G316" i="15" s="1"/>
  <c r="F318" i="14"/>
  <c r="G318" i="14" s="1"/>
  <c r="I318" i="14"/>
  <c r="C319" i="14" s="1"/>
  <c r="H318" i="12"/>
  <c r="J318" i="12" s="1"/>
  <c r="E318" i="12"/>
  <c r="I319" i="19" l="1"/>
  <c r="C320" i="19" s="1"/>
  <c r="F319" i="19"/>
  <c r="G319" i="19" s="1"/>
  <c r="H317" i="16"/>
  <c r="J317" i="16" s="1"/>
  <c r="E317" i="16"/>
  <c r="H317" i="15"/>
  <c r="J317" i="15" s="1"/>
  <c r="E317" i="15"/>
  <c r="E319" i="14"/>
  <c r="H319" i="14"/>
  <c r="J319" i="14" s="1"/>
  <c r="I318" i="12"/>
  <c r="C319" i="12" s="1"/>
  <c r="F318" i="12"/>
  <c r="G318" i="12" s="1"/>
  <c r="H320" i="19" l="1"/>
  <c r="J320" i="19" s="1"/>
  <c r="E320" i="19"/>
  <c r="I317" i="16"/>
  <c r="C318" i="16" s="1"/>
  <c r="F317" i="16"/>
  <c r="G317" i="16" s="1"/>
  <c r="I317" i="15"/>
  <c r="C318" i="15" s="1"/>
  <c r="F317" i="15"/>
  <c r="G317" i="15" s="1"/>
  <c r="F319" i="14"/>
  <c r="G319" i="14" s="1"/>
  <c r="I319" i="14"/>
  <c r="C320" i="14" s="1"/>
  <c r="H319" i="12"/>
  <c r="J319" i="12" s="1"/>
  <c r="E319" i="12"/>
  <c r="F320" i="19" l="1"/>
  <c r="G320" i="19" s="1"/>
  <c r="I320" i="19"/>
  <c r="C321" i="19" s="1"/>
  <c r="H318" i="16"/>
  <c r="J318" i="16" s="1"/>
  <c r="E318" i="16"/>
  <c r="H318" i="15"/>
  <c r="J318" i="15" s="1"/>
  <c r="E318" i="15"/>
  <c r="H320" i="14"/>
  <c r="J320" i="14" s="1"/>
  <c r="E320" i="14"/>
  <c r="F319" i="12"/>
  <c r="G319" i="12" s="1"/>
  <c r="I319" i="12"/>
  <c r="C320" i="12" s="1"/>
  <c r="H321" i="19" l="1"/>
  <c r="J321" i="19" s="1"/>
  <c r="E321" i="19"/>
  <c r="I318" i="16"/>
  <c r="C319" i="16" s="1"/>
  <c r="F318" i="16"/>
  <c r="G318" i="16" s="1"/>
  <c r="I318" i="15"/>
  <c r="C319" i="15" s="1"/>
  <c r="F318" i="15"/>
  <c r="G318" i="15" s="1"/>
  <c r="F320" i="14"/>
  <c r="G320" i="14" s="1"/>
  <c r="I320" i="14"/>
  <c r="C321" i="14" s="1"/>
  <c r="H320" i="12"/>
  <c r="J320" i="12" s="1"/>
  <c r="E320" i="12"/>
  <c r="I321" i="19" l="1"/>
  <c r="C322" i="19" s="1"/>
  <c r="F321" i="19"/>
  <c r="G321" i="19" s="1"/>
  <c r="H319" i="16"/>
  <c r="J319" i="16" s="1"/>
  <c r="E319" i="16"/>
  <c r="H319" i="15"/>
  <c r="J319" i="15" s="1"/>
  <c r="E319" i="15"/>
  <c r="E321" i="14"/>
  <c r="H321" i="14"/>
  <c r="J321" i="14" s="1"/>
  <c r="F320" i="12"/>
  <c r="G320" i="12" s="1"/>
  <c r="I320" i="12"/>
  <c r="C321" i="12" s="1"/>
  <c r="H322" i="19" l="1"/>
  <c r="J322" i="19" s="1"/>
  <c r="E322" i="19"/>
  <c r="I319" i="16"/>
  <c r="C320" i="16" s="1"/>
  <c r="F319" i="16"/>
  <c r="G319" i="16" s="1"/>
  <c r="I319" i="15"/>
  <c r="C320" i="15" s="1"/>
  <c r="F319" i="15"/>
  <c r="G319" i="15" s="1"/>
  <c r="F321" i="14"/>
  <c r="G321" i="14" s="1"/>
  <c r="I321" i="14"/>
  <c r="C322" i="14" s="1"/>
  <c r="E321" i="12"/>
  <c r="H321" i="12"/>
  <c r="J321" i="12" s="1"/>
  <c r="F322" i="19" l="1"/>
  <c r="G322" i="19" s="1"/>
  <c r="I322" i="19"/>
  <c r="C323" i="19" s="1"/>
  <c r="H320" i="16"/>
  <c r="J320" i="16" s="1"/>
  <c r="E320" i="16"/>
  <c r="H320" i="15"/>
  <c r="J320" i="15" s="1"/>
  <c r="E320" i="15"/>
  <c r="H322" i="14"/>
  <c r="J322" i="14" s="1"/>
  <c r="E322" i="14"/>
  <c r="F321" i="12"/>
  <c r="G321" i="12" s="1"/>
  <c r="I321" i="12"/>
  <c r="C322" i="12" s="1"/>
  <c r="H323" i="19" l="1"/>
  <c r="J323" i="19" s="1"/>
  <c r="E323" i="19"/>
  <c r="I320" i="16"/>
  <c r="C321" i="16" s="1"/>
  <c r="F320" i="16"/>
  <c r="G320" i="16" s="1"/>
  <c r="I320" i="15"/>
  <c r="C321" i="15" s="1"/>
  <c r="F320" i="15"/>
  <c r="G320" i="15" s="1"/>
  <c r="F322" i="14"/>
  <c r="G322" i="14" s="1"/>
  <c r="I322" i="14"/>
  <c r="C323" i="14" s="1"/>
  <c r="H322" i="12"/>
  <c r="J322" i="12" s="1"/>
  <c r="E322" i="12"/>
  <c r="F323" i="19" l="1"/>
  <c r="G323" i="19" s="1"/>
  <c r="I323" i="19"/>
  <c r="C324" i="19" s="1"/>
  <c r="H321" i="16"/>
  <c r="J321" i="16" s="1"/>
  <c r="E321" i="16"/>
  <c r="H321" i="15"/>
  <c r="J321" i="15" s="1"/>
  <c r="E321" i="15"/>
  <c r="H323" i="14"/>
  <c r="J323" i="14" s="1"/>
  <c r="E323" i="14"/>
  <c r="F322" i="12"/>
  <c r="G322" i="12" s="1"/>
  <c r="I322" i="12"/>
  <c r="C323" i="12" s="1"/>
  <c r="H324" i="19" l="1"/>
  <c r="J324" i="19" s="1"/>
  <c r="E324" i="19"/>
  <c r="I321" i="16"/>
  <c r="C322" i="16" s="1"/>
  <c r="F321" i="16"/>
  <c r="G321" i="16" s="1"/>
  <c r="I321" i="15"/>
  <c r="C322" i="15" s="1"/>
  <c r="F321" i="15"/>
  <c r="G321" i="15" s="1"/>
  <c r="F323" i="14"/>
  <c r="G323" i="14" s="1"/>
  <c r="I323" i="14"/>
  <c r="C324" i="14" s="1"/>
  <c r="E323" i="12"/>
  <c r="H323" i="12"/>
  <c r="J323" i="12" s="1"/>
  <c r="I324" i="19" l="1"/>
  <c r="C325" i="19" s="1"/>
  <c r="F324" i="19"/>
  <c r="G324" i="19" s="1"/>
  <c r="H322" i="16"/>
  <c r="J322" i="16" s="1"/>
  <c r="E322" i="16"/>
  <c r="H322" i="15"/>
  <c r="J322" i="15" s="1"/>
  <c r="E322" i="15"/>
  <c r="H324" i="14"/>
  <c r="J324" i="14" s="1"/>
  <c r="E324" i="14"/>
  <c r="F323" i="12"/>
  <c r="G323" i="12" s="1"/>
  <c r="I323" i="12"/>
  <c r="C324" i="12" s="1"/>
  <c r="H325" i="19" l="1"/>
  <c r="J325" i="19" s="1"/>
  <c r="E325" i="19"/>
  <c r="I322" i="16"/>
  <c r="C323" i="16" s="1"/>
  <c r="F322" i="16"/>
  <c r="G322" i="16" s="1"/>
  <c r="I322" i="15"/>
  <c r="C323" i="15" s="1"/>
  <c r="F322" i="15"/>
  <c r="G322" i="15" s="1"/>
  <c r="F324" i="14"/>
  <c r="G324" i="14" s="1"/>
  <c r="I324" i="14"/>
  <c r="C325" i="14" s="1"/>
  <c r="H324" i="12"/>
  <c r="J324" i="12" s="1"/>
  <c r="E324" i="12"/>
  <c r="F325" i="19" l="1"/>
  <c r="G325" i="19" s="1"/>
  <c r="I325" i="19"/>
  <c r="C326" i="19" s="1"/>
  <c r="H323" i="16"/>
  <c r="J323" i="16" s="1"/>
  <c r="E323" i="16"/>
  <c r="H323" i="15"/>
  <c r="J323" i="15" s="1"/>
  <c r="E323" i="15"/>
  <c r="H325" i="14"/>
  <c r="J325" i="14" s="1"/>
  <c r="E325" i="14"/>
  <c r="F324" i="12"/>
  <c r="G324" i="12" s="1"/>
  <c r="I324" i="12"/>
  <c r="C325" i="12" s="1"/>
  <c r="H326" i="19" l="1"/>
  <c r="J326" i="19" s="1"/>
  <c r="E326" i="19"/>
  <c r="I323" i="16"/>
  <c r="C324" i="16" s="1"/>
  <c r="F323" i="16"/>
  <c r="G323" i="16" s="1"/>
  <c r="I323" i="15"/>
  <c r="C324" i="15" s="1"/>
  <c r="F323" i="15"/>
  <c r="G323" i="15" s="1"/>
  <c r="F325" i="14"/>
  <c r="G325" i="14" s="1"/>
  <c r="I325" i="14"/>
  <c r="C326" i="14" s="1"/>
  <c r="H325" i="12"/>
  <c r="J325" i="12" s="1"/>
  <c r="E325" i="12"/>
  <c r="I326" i="19" l="1"/>
  <c r="C327" i="19" s="1"/>
  <c r="F326" i="19"/>
  <c r="G326" i="19" s="1"/>
  <c r="H324" i="16"/>
  <c r="J324" i="16" s="1"/>
  <c r="E324" i="16"/>
  <c r="H324" i="15"/>
  <c r="J324" i="15" s="1"/>
  <c r="E324" i="15"/>
  <c r="H326" i="14"/>
  <c r="J326" i="14" s="1"/>
  <c r="E326" i="14"/>
  <c r="F325" i="12"/>
  <c r="G325" i="12" s="1"/>
  <c r="I325" i="12"/>
  <c r="C326" i="12" s="1"/>
  <c r="H327" i="19" l="1"/>
  <c r="J327" i="19" s="1"/>
  <c r="E327" i="19"/>
  <c r="I324" i="16"/>
  <c r="C325" i="16" s="1"/>
  <c r="F324" i="16"/>
  <c r="G324" i="16" s="1"/>
  <c r="I324" i="15"/>
  <c r="C325" i="15" s="1"/>
  <c r="F324" i="15"/>
  <c r="G324" i="15" s="1"/>
  <c r="F326" i="14"/>
  <c r="G326" i="14" s="1"/>
  <c r="I326" i="14"/>
  <c r="C327" i="14" s="1"/>
  <c r="H326" i="12"/>
  <c r="J326" i="12" s="1"/>
  <c r="E326" i="12"/>
  <c r="F327" i="19" l="1"/>
  <c r="G327" i="19" s="1"/>
  <c r="I327" i="19"/>
  <c r="C328" i="19" s="1"/>
  <c r="H325" i="16"/>
  <c r="J325" i="16" s="1"/>
  <c r="E325" i="16"/>
  <c r="H325" i="15"/>
  <c r="J325" i="15" s="1"/>
  <c r="E325" i="15"/>
  <c r="H327" i="14"/>
  <c r="J327" i="14" s="1"/>
  <c r="E327" i="14"/>
  <c r="F326" i="12"/>
  <c r="G326" i="12" s="1"/>
  <c r="I326" i="12"/>
  <c r="C327" i="12" s="1"/>
  <c r="H328" i="19" l="1"/>
  <c r="J328" i="19" s="1"/>
  <c r="E328" i="19"/>
  <c r="I325" i="16"/>
  <c r="C326" i="16" s="1"/>
  <c r="F325" i="16"/>
  <c r="G325" i="16" s="1"/>
  <c r="I325" i="15"/>
  <c r="C326" i="15" s="1"/>
  <c r="F325" i="15"/>
  <c r="G325" i="15" s="1"/>
  <c r="F327" i="14"/>
  <c r="G327" i="14" s="1"/>
  <c r="I327" i="14"/>
  <c r="C328" i="14" s="1"/>
  <c r="E327" i="12"/>
  <c r="H327" i="12"/>
  <c r="J327" i="12" s="1"/>
  <c r="I328" i="19" l="1"/>
  <c r="C329" i="19" s="1"/>
  <c r="F328" i="19"/>
  <c r="G328" i="19" s="1"/>
  <c r="H326" i="16"/>
  <c r="J326" i="16" s="1"/>
  <c r="E326" i="16"/>
  <c r="H326" i="15"/>
  <c r="J326" i="15" s="1"/>
  <c r="E326" i="15"/>
  <c r="H328" i="14"/>
  <c r="J328" i="14" s="1"/>
  <c r="E328" i="14"/>
  <c r="F327" i="12"/>
  <c r="G327" i="12" s="1"/>
  <c r="I327" i="12"/>
  <c r="C328" i="12" s="1"/>
  <c r="H329" i="19" l="1"/>
  <c r="J329" i="19" s="1"/>
  <c r="E329" i="19"/>
  <c r="I326" i="16"/>
  <c r="C327" i="16" s="1"/>
  <c r="F326" i="16"/>
  <c r="G326" i="16" s="1"/>
  <c r="I326" i="15"/>
  <c r="C327" i="15" s="1"/>
  <c r="F326" i="15"/>
  <c r="G326" i="15" s="1"/>
  <c r="F328" i="14"/>
  <c r="G328" i="14" s="1"/>
  <c r="I328" i="14"/>
  <c r="C329" i="14" s="1"/>
  <c r="H328" i="12"/>
  <c r="J328" i="12" s="1"/>
  <c r="E328" i="12"/>
  <c r="F329" i="19" l="1"/>
  <c r="G329" i="19" s="1"/>
  <c r="I329" i="19"/>
  <c r="C330" i="19" s="1"/>
  <c r="H327" i="16"/>
  <c r="J327" i="16" s="1"/>
  <c r="E327" i="16"/>
  <c r="H327" i="15"/>
  <c r="J327" i="15" s="1"/>
  <c r="E327" i="15"/>
  <c r="H329" i="14"/>
  <c r="J329" i="14" s="1"/>
  <c r="E329" i="14"/>
  <c r="F328" i="12"/>
  <c r="G328" i="12" s="1"/>
  <c r="I328" i="12"/>
  <c r="C329" i="12" s="1"/>
  <c r="H330" i="19" l="1"/>
  <c r="J330" i="19" s="1"/>
  <c r="E330" i="19"/>
  <c r="I327" i="16"/>
  <c r="C328" i="16" s="1"/>
  <c r="F327" i="16"/>
  <c r="G327" i="16" s="1"/>
  <c r="I327" i="15"/>
  <c r="C328" i="15" s="1"/>
  <c r="F327" i="15"/>
  <c r="G327" i="15" s="1"/>
  <c r="F329" i="14"/>
  <c r="G329" i="14" s="1"/>
  <c r="I329" i="14"/>
  <c r="C330" i="14" s="1"/>
  <c r="H329" i="12"/>
  <c r="J329" i="12" s="1"/>
  <c r="E329" i="12"/>
  <c r="I330" i="19" l="1"/>
  <c r="C331" i="19" s="1"/>
  <c r="F330" i="19"/>
  <c r="G330" i="19" s="1"/>
  <c r="H328" i="16"/>
  <c r="J328" i="16" s="1"/>
  <c r="E328" i="16"/>
  <c r="H328" i="15"/>
  <c r="J328" i="15" s="1"/>
  <c r="E328" i="15"/>
  <c r="H330" i="14"/>
  <c r="J330" i="14" s="1"/>
  <c r="E330" i="14"/>
  <c r="F329" i="12"/>
  <c r="G329" i="12" s="1"/>
  <c r="I329" i="12"/>
  <c r="C330" i="12" s="1"/>
  <c r="H331" i="19" l="1"/>
  <c r="J331" i="19" s="1"/>
  <c r="E331" i="19"/>
  <c r="I328" i="16"/>
  <c r="C329" i="16" s="1"/>
  <c r="F328" i="16"/>
  <c r="G328" i="16" s="1"/>
  <c r="I328" i="15"/>
  <c r="C329" i="15" s="1"/>
  <c r="F328" i="15"/>
  <c r="G328" i="15" s="1"/>
  <c r="F330" i="14"/>
  <c r="G330" i="14" s="1"/>
  <c r="I330" i="14"/>
  <c r="C331" i="14" s="1"/>
  <c r="H330" i="12"/>
  <c r="J330" i="12" s="1"/>
  <c r="E330" i="12"/>
  <c r="I331" i="19" l="1"/>
  <c r="C332" i="19" s="1"/>
  <c r="F331" i="19"/>
  <c r="G331" i="19" s="1"/>
  <c r="H329" i="16"/>
  <c r="J329" i="16" s="1"/>
  <c r="E329" i="16"/>
  <c r="H329" i="15"/>
  <c r="J329" i="15" s="1"/>
  <c r="E329" i="15"/>
  <c r="H331" i="14"/>
  <c r="J331" i="14" s="1"/>
  <c r="E331" i="14"/>
  <c r="F330" i="12"/>
  <c r="G330" i="12" s="1"/>
  <c r="I330" i="12"/>
  <c r="C331" i="12" s="1"/>
  <c r="H332" i="19" l="1"/>
  <c r="J332" i="19" s="1"/>
  <c r="E332" i="19"/>
  <c r="I329" i="16"/>
  <c r="C330" i="16" s="1"/>
  <c r="F329" i="16"/>
  <c r="G329" i="16" s="1"/>
  <c r="I329" i="15"/>
  <c r="C330" i="15" s="1"/>
  <c r="F329" i="15"/>
  <c r="G329" i="15" s="1"/>
  <c r="F331" i="14"/>
  <c r="G331" i="14" s="1"/>
  <c r="I331" i="14"/>
  <c r="C332" i="14" s="1"/>
  <c r="H331" i="12"/>
  <c r="J331" i="12" s="1"/>
  <c r="E331" i="12"/>
  <c r="I332" i="19" l="1"/>
  <c r="C333" i="19" s="1"/>
  <c r="F332" i="19"/>
  <c r="G332" i="19" s="1"/>
  <c r="H330" i="16"/>
  <c r="J330" i="16" s="1"/>
  <c r="E330" i="16"/>
  <c r="H330" i="15"/>
  <c r="J330" i="15" s="1"/>
  <c r="E330" i="15"/>
  <c r="H332" i="14"/>
  <c r="J332" i="14" s="1"/>
  <c r="E332" i="14"/>
  <c r="F331" i="12"/>
  <c r="G331" i="12" s="1"/>
  <c r="I331" i="12"/>
  <c r="C332" i="12" s="1"/>
  <c r="H333" i="19" l="1"/>
  <c r="J333" i="19" s="1"/>
  <c r="E333" i="19"/>
  <c r="I330" i="16"/>
  <c r="C331" i="16" s="1"/>
  <c r="F330" i="16"/>
  <c r="G330" i="16" s="1"/>
  <c r="I330" i="15"/>
  <c r="C331" i="15" s="1"/>
  <c r="F330" i="15"/>
  <c r="G330" i="15" s="1"/>
  <c r="F332" i="14"/>
  <c r="G332" i="14" s="1"/>
  <c r="I332" i="14"/>
  <c r="C333" i="14" s="1"/>
  <c r="H332" i="12"/>
  <c r="J332" i="12" s="1"/>
  <c r="E332" i="12"/>
  <c r="I333" i="19" l="1"/>
  <c r="C334" i="19" s="1"/>
  <c r="F333" i="19"/>
  <c r="G333" i="19" s="1"/>
  <c r="H331" i="16"/>
  <c r="J331" i="16" s="1"/>
  <c r="E331" i="16"/>
  <c r="H331" i="15"/>
  <c r="J331" i="15" s="1"/>
  <c r="E331" i="15"/>
  <c r="H333" i="14"/>
  <c r="J333" i="14" s="1"/>
  <c r="E333" i="14"/>
  <c r="F332" i="12"/>
  <c r="G332" i="12" s="1"/>
  <c r="I332" i="12"/>
  <c r="C333" i="12" s="1"/>
  <c r="H334" i="19" l="1"/>
  <c r="J334" i="19" s="1"/>
  <c r="E334" i="19"/>
  <c r="I331" i="16"/>
  <c r="C332" i="16" s="1"/>
  <c r="F331" i="16"/>
  <c r="G331" i="16" s="1"/>
  <c r="I331" i="15"/>
  <c r="C332" i="15" s="1"/>
  <c r="F331" i="15"/>
  <c r="G331" i="15" s="1"/>
  <c r="F333" i="14"/>
  <c r="G333" i="14" s="1"/>
  <c r="I333" i="14"/>
  <c r="C334" i="14" s="1"/>
  <c r="E333" i="12"/>
  <c r="H333" i="12"/>
  <c r="J333" i="12" s="1"/>
  <c r="F334" i="19" l="1"/>
  <c r="G334" i="19" s="1"/>
  <c r="I334" i="19"/>
  <c r="C335" i="19" s="1"/>
  <c r="H332" i="16"/>
  <c r="J332" i="16" s="1"/>
  <c r="E332" i="16"/>
  <c r="H332" i="15"/>
  <c r="J332" i="15" s="1"/>
  <c r="E332" i="15"/>
  <c r="H334" i="14"/>
  <c r="J334" i="14" s="1"/>
  <c r="E334" i="14"/>
  <c r="I333" i="12"/>
  <c r="C334" i="12" s="1"/>
  <c r="F333" i="12"/>
  <c r="G333" i="12" s="1"/>
  <c r="H335" i="19" l="1"/>
  <c r="J335" i="19" s="1"/>
  <c r="E335" i="19"/>
  <c r="I332" i="16"/>
  <c r="C333" i="16" s="1"/>
  <c r="F332" i="16"/>
  <c r="G332" i="16" s="1"/>
  <c r="I332" i="15"/>
  <c r="C333" i="15" s="1"/>
  <c r="F332" i="15"/>
  <c r="G332" i="15" s="1"/>
  <c r="F334" i="14"/>
  <c r="G334" i="14" s="1"/>
  <c r="I334" i="14"/>
  <c r="C335" i="14" s="1"/>
  <c r="H334" i="12"/>
  <c r="J334" i="12" s="1"/>
  <c r="E334" i="12"/>
  <c r="I335" i="19" l="1"/>
  <c r="C336" i="19" s="1"/>
  <c r="F335" i="19"/>
  <c r="G335" i="19" s="1"/>
  <c r="H333" i="16"/>
  <c r="J333" i="16" s="1"/>
  <c r="E333" i="16"/>
  <c r="H333" i="15"/>
  <c r="J333" i="15" s="1"/>
  <c r="E333" i="15"/>
  <c r="E335" i="14"/>
  <c r="H335" i="14"/>
  <c r="J335" i="14" s="1"/>
  <c r="F334" i="12"/>
  <c r="G334" i="12" s="1"/>
  <c r="I334" i="12"/>
  <c r="C335" i="12" s="1"/>
  <c r="E336" i="19" l="1"/>
  <c r="H336" i="19"/>
  <c r="J336" i="19" s="1"/>
  <c r="I333" i="16"/>
  <c r="C334" i="16" s="1"/>
  <c r="F333" i="16"/>
  <c r="G333" i="16" s="1"/>
  <c r="I333" i="15"/>
  <c r="C334" i="15" s="1"/>
  <c r="F333" i="15"/>
  <c r="G333" i="15" s="1"/>
  <c r="I335" i="14"/>
  <c r="C336" i="14" s="1"/>
  <c r="F335" i="14"/>
  <c r="G335" i="14" s="1"/>
  <c r="H335" i="12"/>
  <c r="J335" i="12" s="1"/>
  <c r="E335" i="12"/>
  <c r="I336" i="19" l="1"/>
  <c r="C337" i="19" s="1"/>
  <c r="F336" i="19"/>
  <c r="G336" i="19" s="1"/>
  <c r="H334" i="16"/>
  <c r="J334" i="16" s="1"/>
  <c r="E334" i="16"/>
  <c r="H334" i="15"/>
  <c r="J334" i="15" s="1"/>
  <c r="E334" i="15"/>
  <c r="H336" i="14"/>
  <c r="J336" i="14" s="1"/>
  <c r="E336" i="14"/>
  <c r="F335" i="12"/>
  <c r="G335" i="12" s="1"/>
  <c r="I335" i="12"/>
  <c r="C336" i="12" s="1"/>
  <c r="H337" i="19" l="1"/>
  <c r="J337" i="19" s="1"/>
  <c r="E337" i="19"/>
  <c r="I334" i="16"/>
  <c r="C335" i="16" s="1"/>
  <c r="F334" i="16"/>
  <c r="G334" i="16" s="1"/>
  <c r="I334" i="15"/>
  <c r="C335" i="15" s="1"/>
  <c r="F334" i="15"/>
  <c r="G334" i="15" s="1"/>
  <c r="F336" i="14"/>
  <c r="G336" i="14" s="1"/>
  <c r="I336" i="14"/>
  <c r="C337" i="14" s="1"/>
  <c r="H336" i="12"/>
  <c r="J336" i="12" s="1"/>
  <c r="E336" i="12"/>
  <c r="I337" i="19" l="1"/>
  <c r="C338" i="19" s="1"/>
  <c r="F337" i="19"/>
  <c r="G337" i="19" s="1"/>
  <c r="H335" i="16"/>
  <c r="J335" i="16" s="1"/>
  <c r="E335" i="16"/>
  <c r="H335" i="15"/>
  <c r="J335" i="15" s="1"/>
  <c r="E335" i="15"/>
  <c r="E337" i="14"/>
  <c r="H337" i="14"/>
  <c r="J337" i="14" s="1"/>
  <c r="F336" i="12"/>
  <c r="G336" i="12" s="1"/>
  <c r="I336" i="12"/>
  <c r="C337" i="12" s="1"/>
  <c r="H338" i="19" l="1"/>
  <c r="J338" i="19" s="1"/>
  <c r="E338" i="19"/>
  <c r="I335" i="16"/>
  <c r="C336" i="16" s="1"/>
  <c r="F335" i="16"/>
  <c r="G335" i="16" s="1"/>
  <c r="I335" i="15"/>
  <c r="C336" i="15" s="1"/>
  <c r="F335" i="15"/>
  <c r="G335" i="15" s="1"/>
  <c r="F337" i="14"/>
  <c r="G337" i="14" s="1"/>
  <c r="I337" i="14"/>
  <c r="C338" i="14" s="1"/>
  <c r="H337" i="12"/>
  <c r="J337" i="12" s="1"/>
  <c r="E337" i="12"/>
  <c r="F338" i="19" l="1"/>
  <c r="G338" i="19" s="1"/>
  <c r="I338" i="19"/>
  <c r="C339" i="19" s="1"/>
  <c r="H336" i="16"/>
  <c r="J336" i="16" s="1"/>
  <c r="E336" i="16"/>
  <c r="H336" i="15"/>
  <c r="J336" i="15" s="1"/>
  <c r="E336" i="15"/>
  <c r="H338" i="14"/>
  <c r="J338" i="14" s="1"/>
  <c r="E338" i="14"/>
  <c r="F337" i="12"/>
  <c r="G337" i="12" s="1"/>
  <c r="I337" i="12"/>
  <c r="C338" i="12" s="1"/>
  <c r="H339" i="19" l="1"/>
  <c r="J339" i="19" s="1"/>
  <c r="E339" i="19"/>
  <c r="I336" i="16"/>
  <c r="C337" i="16" s="1"/>
  <c r="F336" i="16"/>
  <c r="G336" i="16" s="1"/>
  <c r="I336" i="15"/>
  <c r="C337" i="15" s="1"/>
  <c r="F336" i="15"/>
  <c r="G336" i="15" s="1"/>
  <c r="F338" i="14"/>
  <c r="G338" i="14" s="1"/>
  <c r="I338" i="14"/>
  <c r="C339" i="14" s="1"/>
  <c r="H338" i="12"/>
  <c r="J338" i="12" s="1"/>
  <c r="E338" i="12"/>
  <c r="I339" i="19" l="1"/>
  <c r="C340" i="19" s="1"/>
  <c r="F339" i="19"/>
  <c r="G339" i="19" s="1"/>
  <c r="H337" i="16"/>
  <c r="J337" i="16" s="1"/>
  <c r="E337" i="16"/>
  <c r="H337" i="15"/>
  <c r="J337" i="15" s="1"/>
  <c r="E337" i="15"/>
  <c r="H339" i="14"/>
  <c r="J339" i="14" s="1"/>
  <c r="E339" i="14"/>
  <c r="F338" i="12"/>
  <c r="G338" i="12" s="1"/>
  <c r="I338" i="12"/>
  <c r="C339" i="12" s="1"/>
  <c r="H340" i="19" l="1"/>
  <c r="J340" i="19" s="1"/>
  <c r="E340" i="19"/>
  <c r="I337" i="16"/>
  <c r="C338" i="16" s="1"/>
  <c r="F337" i="16"/>
  <c r="G337" i="16" s="1"/>
  <c r="I337" i="15"/>
  <c r="C338" i="15" s="1"/>
  <c r="F337" i="15"/>
  <c r="G337" i="15" s="1"/>
  <c r="I339" i="14"/>
  <c r="C340" i="14" s="1"/>
  <c r="F339" i="14"/>
  <c r="G339" i="14" s="1"/>
  <c r="H339" i="12"/>
  <c r="J339" i="12" s="1"/>
  <c r="E339" i="12"/>
  <c r="F340" i="19" l="1"/>
  <c r="G340" i="19" s="1"/>
  <c r="I340" i="19"/>
  <c r="C341" i="19" s="1"/>
  <c r="H338" i="16"/>
  <c r="J338" i="16" s="1"/>
  <c r="E338" i="16"/>
  <c r="H338" i="15"/>
  <c r="J338" i="15" s="1"/>
  <c r="E338" i="15"/>
  <c r="H340" i="14"/>
  <c r="J340" i="14" s="1"/>
  <c r="E340" i="14"/>
  <c r="F339" i="12"/>
  <c r="G339" i="12" s="1"/>
  <c r="I339" i="12"/>
  <c r="C340" i="12" s="1"/>
  <c r="H341" i="19" l="1"/>
  <c r="J341" i="19" s="1"/>
  <c r="E341" i="19"/>
  <c r="I338" i="16"/>
  <c r="C339" i="16" s="1"/>
  <c r="F338" i="16"/>
  <c r="G338" i="16" s="1"/>
  <c r="I338" i="15"/>
  <c r="C339" i="15" s="1"/>
  <c r="F338" i="15"/>
  <c r="G338" i="15" s="1"/>
  <c r="I340" i="14"/>
  <c r="C341" i="14" s="1"/>
  <c r="F340" i="14"/>
  <c r="G340" i="14" s="1"/>
  <c r="H340" i="12"/>
  <c r="J340" i="12" s="1"/>
  <c r="E340" i="12"/>
  <c r="F341" i="19" l="1"/>
  <c r="G341" i="19" s="1"/>
  <c r="I341" i="19"/>
  <c r="C342" i="19" s="1"/>
  <c r="H339" i="16"/>
  <c r="J339" i="16" s="1"/>
  <c r="E339" i="16"/>
  <c r="H339" i="15"/>
  <c r="J339" i="15" s="1"/>
  <c r="E339" i="15"/>
  <c r="H341" i="14"/>
  <c r="J341" i="14" s="1"/>
  <c r="E341" i="14"/>
  <c r="F340" i="12"/>
  <c r="G340" i="12" s="1"/>
  <c r="I340" i="12"/>
  <c r="C341" i="12" s="1"/>
  <c r="H342" i="19" l="1"/>
  <c r="J342" i="19" s="1"/>
  <c r="E342" i="19"/>
  <c r="I339" i="16"/>
  <c r="C340" i="16" s="1"/>
  <c r="F339" i="16"/>
  <c r="G339" i="16" s="1"/>
  <c r="I339" i="15"/>
  <c r="C340" i="15" s="1"/>
  <c r="F339" i="15"/>
  <c r="G339" i="15" s="1"/>
  <c r="F341" i="14"/>
  <c r="G341" i="14" s="1"/>
  <c r="I341" i="14"/>
  <c r="C342" i="14" s="1"/>
  <c r="H341" i="12"/>
  <c r="J341" i="12" s="1"/>
  <c r="E341" i="12"/>
  <c r="F342" i="19" l="1"/>
  <c r="G342" i="19" s="1"/>
  <c r="I342" i="19"/>
  <c r="C343" i="19" s="1"/>
  <c r="H340" i="16"/>
  <c r="J340" i="16" s="1"/>
  <c r="E340" i="16"/>
  <c r="H340" i="15"/>
  <c r="J340" i="15" s="1"/>
  <c r="E340" i="15"/>
  <c r="E342" i="14"/>
  <c r="H342" i="14"/>
  <c r="J342" i="14" s="1"/>
  <c r="F341" i="12"/>
  <c r="G341" i="12" s="1"/>
  <c r="I341" i="12"/>
  <c r="C342" i="12" s="1"/>
  <c r="H343" i="19" l="1"/>
  <c r="J343" i="19" s="1"/>
  <c r="E343" i="19"/>
  <c r="I340" i="16"/>
  <c r="C341" i="16" s="1"/>
  <c r="F340" i="16"/>
  <c r="G340" i="16" s="1"/>
  <c r="I340" i="15"/>
  <c r="C341" i="15" s="1"/>
  <c r="F340" i="15"/>
  <c r="G340" i="15" s="1"/>
  <c r="I342" i="14"/>
  <c r="C343" i="14" s="1"/>
  <c r="F342" i="14"/>
  <c r="G342" i="14" s="1"/>
  <c r="H342" i="12"/>
  <c r="J342" i="12" s="1"/>
  <c r="E342" i="12"/>
  <c r="F343" i="19" l="1"/>
  <c r="G343" i="19" s="1"/>
  <c r="I343" i="19"/>
  <c r="C344" i="19" s="1"/>
  <c r="H341" i="16"/>
  <c r="J341" i="16" s="1"/>
  <c r="E341" i="16"/>
  <c r="H341" i="15"/>
  <c r="J341" i="15" s="1"/>
  <c r="E341" i="15"/>
  <c r="H343" i="14"/>
  <c r="J343" i="14" s="1"/>
  <c r="E343" i="14"/>
  <c r="F342" i="12"/>
  <c r="G342" i="12" s="1"/>
  <c r="I342" i="12"/>
  <c r="C343" i="12" s="1"/>
  <c r="H344" i="19" l="1"/>
  <c r="J344" i="19" s="1"/>
  <c r="E344" i="19"/>
  <c r="I341" i="16"/>
  <c r="C342" i="16" s="1"/>
  <c r="F341" i="16"/>
  <c r="G341" i="16" s="1"/>
  <c r="I341" i="15"/>
  <c r="C342" i="15" s="1"/>
  <c r="F341" i="15"/>
  <c r="G341" i="15" s="1"/>
  <c r="F343" i="14"/>
  <c r="G343" i="14" s="1"/>
  <c r="I343" i="14"/>
  <c r="C344" i="14" s="1"/>
  <c r="H343" i="12"/>
  <c r="J343" i="12" s="1"/>
  <c r="E343" i="12"/>
  <c r="I344" i="19" l="1"/>
  <c r="C345" i="19" s="1"/>
  <c r="F344" i="19"/>
  <c r="G344" i="19" s="1"/>
  <c r="H342" i="16"/>
  <c r="J342" i="16" s="1"/>
  <c r="E342" i="16"/>
  <c r="H342" i="15"/>
  <c r="J342" i="15" s="1"/>
  <c r="E342" i="15"/>
  <c r="H344" i="14"/>
  <c r="J344" i="14" s="1"/>
  <c r="E344" i="14"/>
  <c r="F343" i="12"/>
  <c r="G343" i="12" s="1"/>
  <c r="I343" i="12"/>
  <c r="C344" i="12" s="1"/>
  <c r="H345" i="19" l="1"/>
  <c r="J345" i="19" s="1"/>
  <c r="E345" i="19"/>
  <c r="I342" i="16"/>
  <c r="C343" i="16" s="1"/>
  <c r="F342" i="16"/>
  <c r="G342" i="16" s="1"/>
  <c r="I342" i="15"/>
  <c r="C343" i="15" s="1"/>
  <c r="F342" i="15"/>
  <c r="G342" i="15" s="1"/>
  <c r="F344" i="14"/>
  <c r="G344" i="14" s="1"/>
  <c r="I344" i="14"/>
  <c r="C345" i="14" s="1"/>
  <c r="H344" i="12"/>
  <c r="J344" i="12" s="1"/>
  <c r="E344" i="12"/>
  <c r="F345" i="19" l="1"/>
  <c r="G345" i="19" s="1"/>
  <c r="I345" i="19"/>
  <c r="C346" i="19" s="1"/>
  <c r="H343" i="16"/>
  <c r="J343" i="16" s="1"/>
  <c r="E343" i="16"/>
  <c r="H343" i="15"/>
  <c r="J343" i="15" s="1"/>
  <c r="E343" i="15"/>
  <c r="H345" i="14"/>
  <c r="J345" i="14" s="1"/>
  <c r="E345" i="14"/>
  <c r="F344" i="12"/>
  <c r="G344" i="12" s="1"/>
  <c r="I344" i="12"/>
  <c r="C345" i="12" s="1"/>
  <c r="H346" i="19" l="1"/>
  <c r="J346" i="19" s="1"/>
  <c r="E346" i="19"/>
  <c r="I343" i="16"/>
  <c r="C344" i="16" s="1"/>
  <c r="F343" i="16"/>
  <c r="G343" i="16" s="1"/>
  <c r="I343" i="15"/>
  <c r="C344" i="15" s="1"/>
  <c r="F343" i="15"/>
  <c r="G343" i="15" s="1"/>
  <c r="F345" i="14"/>
  <c r="G345" i="14" s="1"/>
  <c r="I345" i="14"/>
  <c r="C346" i="14" s="1"/>
  <c r="H345" i="12"/>
  <c r="J345" i="12" s="1"/>
  <c r="E345" i="12"/>
  <c r="F346" i="19" l="1"/>
  <c r="G346" i="19" s="1"/>
  <c r="I346" i="19"/>
  <c r="C347" i="19" s="1"/>
  <c r="H344" i="16"/>
  <c r="J344" i="16" s="1"/>
  <c r="E344" i="16"/>
  <c r="H344" i="15"/>
  <c r="J344" i="15" s="1"/>
  <c r="E344" i="15"/>
  <c r="H346" i="14"/>
  <c r="J346" i="14" s="1"/>
  <c r="E346" i="14"/>
  <c r="F345" i="12"/>
  <c r="G345" i="12" s="1"/>
  <c r="I345" i="12"/>
  <c r="C346" i="12" s="1"/>
  <c r="H347" i="19" l="1"/>
  <c r="J347" i="19" s="1"/>
  <c r="E347" i="19"/>
  <c r="I344" i="16"/>
  <c r="C345" i="16" s="1"/>
  <c r="F344" i="16"/>
  <c r="G344" i="16" s="1"/>
  <c r="I344" i="15"/>
  <c r="C345" i="15" s="1"/>
  <c r="F344" i="15"/>
  <c r="G344" i="15" s="1"/>
  <c r="F346" i="14"/>
  <c r="G346" i="14" s="1"/>
  <c r="I346" i="14"/>
  <c r="C347" i="14" s="1"/>
  <c r="H346" i="12"/>
  <c r="J346" i="12" s="1"/>
  <c r="E346" i="12"/>
  <c r="F347" i="19" l="1"/>
  <c r="G347" i="19" s="1"/>
  <c r="I347" i="19"/>
  <c r="C348" i="19" s="1"/>
  <c r="H345" i="16"/>
  <c r="J345" i="16" s="1"/>
  <c r="E345" i="16"/>
  <c r="H345" i="15"/>
  <c r="J345" i="15" s="1"/>
  <c r="E345" i="15"/>
  <c r="H347" i="14"/>
  <c r="J347" i="14" s="1"/>
  <c r="E347" i="14"/>
  <c r="F346" i="12"/>
  <c r="G346" i="12" s="1"/>
  <c r="I346" i="12"/>
  <c r="C347" i="12" s="1"/>
  <c r="H348" i="19" l="1"/>
  <c r="J348" i="19" s="1"/>
  <c r="E348" i="19"/>
  <c r="I345" i="16"/>
  <c r="C346" i="16" s="1"/>
  <c r="F345" i="16"/>
  <c r="G345" i="16" s="1"/>
  <c r="I345" i="15"/>
  <c r="C346" i="15" s="1"/>
  <c r="F345" i="15"/>
  <c r="G345" i="15" s="1"/>
  <c r="F347" i="14"/>
  <c r="G347" i="14" s="1"/>
  <c r="I347" i="14"/>
  <c r="C348" i="14" s="1"/>
  <c r="H347" i="12"/>
  <c r="J347" i="12" s="1"/>
  <c r="E347" i="12"/>
  <c r="I348" i="19" l="1"/>
  <c r="C349" i="19" s="1"/>
  <c r="F348" i="19"/>
  <c r="G348" i="19" s="1"/>
  <c r="H346" i="16"/>
  <c r="J346" i="16" s="1"/>
  <c r="E346" i="16"/>
  <c r="H346" i="15"/>
  <c r="J346" i="15" s="1"/>
  <c r="E346" i="15"/>
  <c r="H348" i="14"/>
  <c r="J348" i="14" s="1"/>
  <c r="E348" i="14"/>
  <c r="F347" i="12"/>
  <c r="G347" i="12" s="1"/>
  <c r="I347" i="12"/>
  <c r="C348" i="12" s="1"/>
  <c r="H349" i="19" l="1"/>
  <c r="J349" i="19" s="1"/>
  <c r="E349" i="19"/>
  <c r="I346" i="16"/>
  <c r="C347" i="16" s="1"/>
  <c r="F346" i="16"/>
  <c r="G346" i="16" s="1"/>
  <c r="I346" i="15"/>
  <c r="C347" i="15" s="1"/>
  <c r="F346" i="15"/>
  <c r="G346" i="15" s="1"/>
  <c r="F348" i="14"/>
  <c r="G348" i="14" s="1"/>
  <c r="I348" i="14"/>
  <c r="C349" i="14" s="1"/>
  <c r="H348" i="12"/>
  <c r="J348" i="12" s="1"/>
  <c r="E348" i="12"/>
  <c r="I349" i="19" l="1"/>
  <c r="C350" i="19" s="1"/>
  <c r="F349" i="19"/>
  <c r="G349" i="19" s="1"/>
  <c r="H347" i="16"/>
  <c r="J347" i="16" s="1"/>
  <c r="E347" i="16"/>
  <c r="H347" i="15"/>
  <c r="J347" i="15" s="1"/>
  <c r="E347" i="15"/>
  <c r="H349" i="14"/>
  <c r="J349" i="14" s="1"/>
  <c r="E349" i="14"/>
  <c r="F348" i="12"/>
  <c r="G348" i="12" s="1"/>
  <c r="I348" i="12"/>
  <c r="C349" i="12" s="1"/>
  <c r="H350" i="19" l="1"/>
  <c r="J350" i="19" s="1"/>
  <c r="E350" i="19"/>
  <c r="I347" i="16"/>
  <c r="C348" i="16" s="1"/>
  <c r="F347" i="16"/>
  <c r="G347" i="16" s="1"/>
  <c r="I347" i="15"/>
  <c r="C348" i="15" s="1"/>
  <c r="F347" i="15"/>
  <c r="G347" i="15" s="1"/>
  <c r="F349" i="14"/>
  <c r="G349" i="14" s="1"/>
  <c r="I349" i="14"/>
  <c r="C350" i="14" s="1"/>
  <c r="H349" i="12"/>
  <c r="J349" i="12" s="1"/>
  <c r="E349" i="12"/>
  <c r="I350" i="19" l="1"/>
  <c r="C351" i="19" s="1"/>
  <c r="F350" i="19"/>
  <c r="G350" i="19" s="1"/>
  <c r="H348" i="16"/>
  <c r="J348" i="16" s="1"/>
  <c r="E348" i="16"/>
  <c r="H348" i="15"/>
  <c r="J348" i="15" s="1"/>
  <c r="E348" i="15"/>
  <c r="H350" i="14"/>
  <c r="J350" i="14" s="1"/>
  <c r="E350" i="14"/>
  <c r="F349" i="12"/>
  <c r="G349" i="12" s="1"/>
  <c r="I349" i="12"/>
  <c r="C350" i="12" s="1"/>
  <c r="H351" i="19" l="1"/>
  <c r="J351" i="19" s="1"/>
  <c r="E351" i="19"/>
  <c r="I348" i="16"/>
  <c r="C349" i="16" s="1"/>
  <c r="F348" i="16"/>
  <c r="G348" i="16" s="1"/>
  <c r="I348" i="15"/>
  <c r="C349" i="15" s="1"/>
  <c r="F348" i="15"/>
  <c r="G348" i="15" s="1"/>
  <c r="I350" i="14"/>
  <c r="C351" i="14" s="1"/>
  <c r="F350" i="14"/>
  <c r="G350" i="14" s="1"/>
  <c r="H350" i="12"/>
  <c r="J350" i="12" s="1"/>
  <c r="E350" i="12"/>
  <c r="F351" i="19" l="1"/>
  <c r="G351" i="19" s="1"/>
  <c r="I351" i="19"/>
  <c r="C352" i="19" s="1"/>
  <c r="H349" i="16"/>
  <c r="J349" i="16" s="1"/>
  <c r="E349" i="16"/>
  <c r="H349" i="15"/>
  <c r="J349" i="15" s="1"/>
  <c r="E349" i="15"/>
  <c r="H351" i="14"/>
  <c r="J351" i="14" s="1"/>
  <c r="E351" i="14"/>
  <c r="I350" i="12"/>
  <c r="C351" i="12" s="1"/>
  <c r="F350" i="12"/>
  <c r="G350" i="12" s="1"/>
  <c r="E352" i="19" l="1"/>
  <c r="H352" i="19"/>
  <c r="J352" i="19" s="1"/>
  <c r="I349" i="16"/>
  <c r="C350" i="16" s="1"/>
  <c r="F349" i="16"/>
  <c r="G349" i="16" s="1"/>
  <c r="I349" i="15"/>
  <c r="C350" i="15" s="1"/>
  <c r="F349" i="15"/>
  <c r="G349" i="15" s="1"/>
  <c r="F351" i="14"/>
  <c r="G351" i="14" s="1"/>
  <c r="I351" i="14"/>
  <c r="C352" i="14" s="1"/>
  <c r="H351" i="12"/>
  <c r="J351" i="12" s="1"/>
  <c r="E351" i="12"/>
  <c r="I352" i="19" l="1"/>
  <c r="C353" i="19" s="1"/>
  <c r="F352" i="19"/>
  <c r="G352" i="19" s="1"/>
  <c r="H350" i="16"/>
  <c r="J350" i="16" s="1"/>
  <c r="E350" i="16"/>
  <c r="H350" i="15"/>
  <c r="J350" i="15" s="1"/>
  <c r="E350" i="15"/>
  <c r="H352" i="14"/>
  <c r="J352" i="14" s="1"/>
  <c r="E352" i="14"/>
  <c r="F351" i="12"/>
  <c r="G351" i="12" s="1"/>
  <c r="I351" i="12"/>
  <c r="C352" i="12" s="1"/>
  <c r="H353" i="19" l="1"/>
  <c r="J353" i="19" s="1"/>
  <c r="E353" i="19"/>
  <c r="I350" i="16"/>
  <c r="C351" i="16" s="1"/>
  <c r="F350" i="16"/>
  <c r="G350" i="16" s="1"/>
  <c r="I350" i="15"/>
  <c r="C351" i="15" s="1"/>
  <c r="F350" i="15"/>
  <c r="G350" i="15" s="1"/>
  <c r="F352" i="14"/>
  <c r="G352" i="14" s="1"/>
  <c r="I352" i="14"/>
  <c r="C353" i="14" s="1"/>
  <c r="H352" i="12"/>
  <c r="J352" i="12" s="1"/>
  <c r="E352" i="12"/>
  <c r="F353" i="19" l="1"/>
  <c r="G353" i="19" s="1"/>
  <c r="I353" i="19"/>
  <c r="C354" i="19" s="1"/>
  <c r="H351" i="16"/>
  <c r="J351" i="16" s="1"/>
  <c r="E351" i="16"/>
  <c r="H351" i="15"/>
  <c r="J351" i="15" s="1"/>
  <c r="E351" i="15"/>
  <c r="H353" i="14"/>
  <c r="J353" i="14" s="1"/>
  <c r="E353" i="14"/>
  <c r="F352" i="12"/>
  <c r="G352" i="12" s="1"/>
  <c r="I352" i="12"/>
  <c r="C353" i="12" s="1"/>
  <c r="H354" i="19" l="1"/>
  <c r="J354" i="19" s="1"/>
  <c r="E354" i="19"/>
  <c r="I351" i="16"/>
  <c r="C352" i="16" s="1"/>
  <c r="F351" i="16"/>
  <c r="G351" i="16" s="1"/>
  <c r="I351" i="15"/>
  <c r="C352" i="15" s="1"/>
  <c r="F351" i="15"/>
  <c r="G351" i="15" s="1"/>
  <c r="F353" i="14"/>
  <c r="G353" i="14" s="1"/>
  <c r="I353" i="14"/>
  <c r="C354" i="14" s="1"/>
  <c r="H353" i="12"/>
  <c r="J353" i="12" s="1"/>
  <c r="E353" i="12"/>
  <c r="I354" i="19" l="1"/>
  <c r="C355" i="19" s="1"/>
  <c r="F354" i="19"/>
  <c r="G354" i="19" s="1"/>
  <c r="H352" i="16"/>
  <c r="J352" i="16" s="1"/>
  <c r="E352" i="16"/>
  <c r="H352" i="15"/>
  <c r="J352" i="15" s="1"/>
  <c r="E352" i="15"/>
  <c r="H354" i="14"/>
  <c r="J354" i="14" s="1"/>
  <c r="E354" i="14"/>
  <c r="F353" i="12"/>
  <c r="G353" i="12" s="1"/>
  <c r="I353" i="12"/>
  <c r="C354" i="12" s="1"/>
  <c r="H355" i="19" l="1"/>
  <c r="J355" i="19" s="1"/>
  <c r="E355" i="19"/>
  <c r="I352" i="16"/>
  <c r="C353" i="16" s="1"/>
  <c r="F352" i="16"/>
  <c r="G352" i="16" s="1"/>
  <c r="I352" i="15"/>
  <c r="C353" i="15" s="1"/>
  <c r="F352" i="15"/>
  <c r="G352" i="15" s="1"/>
  <c r="F354" i="14"/>
  <c r="G354" i="14" s="1"/>
  <c r="I354" i="14"/>
  <c r="C355" i="14" s="1"/>
  <c r="H354" i="12"/>
  <c r="J354" i="12" s="1"/>
  <c r="E354" i="12"/>
  <c r="F355" i="19" l="1"/>
  <c r="G355" i="19" s="1"/>
  <c r="I355" i="19"/>
  <c r="C356" i="19" s="1"/>
  <c r="H353" i="16"/>
  <c r="J353" i="16" s="1"/>
  <c r="E353" i="16"/>
  <c r="H353" i="15"/>
  <c r="J353" i="15" s="1"/>
  <c r="E353" i="15"/>
  <c r="E355" i="14"/>
  <c r="H355" i="14"/>
  <c r="J355" i="14" s="1"/>
  <c r="F354" i="12"/>
  <c r="G354" i="12" s="1"/>
  <c r="I354" i="12"/>
  <c r="C355" i="12" s="1"/>
  <c r="H356" i="19" l="1"/>
  <c r="J356" i="19" s="1"/>
  <c r="E356" i="19"/>
  <c r="I353" i="16"/>
  <c r="C354" i="16" s="1"/>
  <c r="F353" i="16"/>
  <c r="G353" i="16" s="1"/>
  <c r="I353" i="15"/>
  <c r="C354" i="15" s="1"/>
  <c r="F353" i="15"/>
  <c r="G353" i="15" s="1"/>
  <c r="I355" i="14"/>
  <c r="C356" i="14" s="1"/>
  <c r="F355" i="14"/>
  <c r="G355" i="14" s="1"/>
  <c r="E355" i="12"/>
  <c r="H355" i="12"/>
  <c r="J355" i="12" s="1"/>
  <c r="I356" i="19" l="1"/>
  <c r="C357" i="19" s="1"/>
  <c r="F356" i="19"/>
  <c r="G356" i="19" s="1"/>
  <c r="H354" i="16"/>
  <c r="J354" i="16" s="1"/>
  <c r="E354" i="16"/>
  <c r="H354" i="15"/>
  <c r="J354" i="15" s="1"/>
  <c r="E354" i="15"/>
  <c r="H356" i="14"/>
  <c r="J356" i="14" s="1"/>
  <c r="E356" i="14"/>
  <c r="F355" i="12"/>
  <c r="G355" i="12" s="1"/>
  <c r="I355" i="12"/>
  <c r="C356" i="12" s="1"/>
  <c r="H357" i="19" l="1"/>
  <c r="J357" i="19" s="1"/>
  <c r="E357" i="19"/>
  <c r="I354" i="16"/>
  <c r="C355" i="16" s="1"/>
  <c r="F354" i="16"/>
  <c r="G354" i="16" s="1"/>
  <c r="I354" i="15"/>
  <c r="C355" i="15" s="1"/>
  <c r="F354" i="15"/>
  <c r="G354" i="15" s="1"/>
  <c r="F356" i="14"/>
  <c r="G356" i="14" s="1"/>
  <c r="I356" i="14"/>
  <c r="C357" i="14" s="1"/>
  <c r="H356" i="12"/>
  <c r="J356" i="12" s="1"/>
  <c r="E356" i="12"/>
  <c r="I357" i="19" l="1"/>
  <c r="C358" i="19" s="1"/>
  <c r="F357" i="19"/>
  <c r="G357" i="19" s="1"/>
  <c r="H355" i="16"/>
  <c r="J355" i="16" s="1"/>
  <c r="E355" i="16"/>
  <c r="H355" i="15"/>
  <c r="J355" i="15" s="1"/>
  <c r="E355" i="15"/>
  <c r="H357" i="14"/>
  <c r="J357" i="14" s="1"/>
  <c r="E357" i="14"/>
  <c r="F356" i="12"/>
  <c r="G356" i="12" s="1"/>
  <c r="I356" i="12"/>
  <c r="C357" i="12" s="1"/>
  <c r="E358" i="19" l="1"/>
  <c r="H358" i="19"/>
  <c r="J358" i="19" s="1"/>
  <c r="I355" i="16"/>
  <c r="C356" i="16" s="1"/>
  <c r="F355" i="16"/>
  <c r="G355" i="16" s="1"/>
  <c r="I355" i="15"/>
  <c r="C356" i="15" s="1"/>
  <c r="F355" i="15"/>
  <c r="G355" i="15" s="1"/>
  <c r="F357" i="14"/>
  <c r="G357" i="14" s="1"/>
  <c r="I357" i="14"/>
  <c r="C358" i="14" s="1"/>
  <c r="H357" i="12"/>
  <c r="J357" i="12" s="1"/>
  <c r="E357" i="12"/>
  <c r="F358" i="19" l="1"/>
  <c r="G358" i="19" s="1"/>
  <c r="I358" i="19"/>
  <c r="C359" i="19" s="1"/>
  <c r="H356" i="16"/>
  <c r="J356" i="16" s="1"/>
  <c r="E356" i="16"/>
  <c r="H356" i="15"/>
  <c r="J356" i="15" s="1"/>
  <c r="E356" i="15"/>
  <c r="H358" i="14"/>
  <c r="J358" i="14" s="1"/>
  <c r="E358" i="14"/>
  <c r="F357" i="12"/>
  <c r="G357" i="12" s="1"/>
  <c r="I357" i="12"/>
  <c r="C358" i="12" s="1"/>
  <c r="H359" i="19" l="1"/>
  <c r="J359" i="19" s="1"/>
  <c r="E359" i="19"/>
  <c r="I356" i="16"/>
  <c r="C357" i="16" s="1"/>
  <c r="F356" i="16"/>
  <c r="G356" i="16" s="1"/>
  <c r="I356" i="15"/>
  <c r="C357" i="15" s="1"/>
  <c r="F356" i="15"/>
  <c r="G356" i="15" s="1"/>
  <c r="I358" i="14"/>
  <c r="C359" i="14" s="1"/>
  <c r="F358" i="14"/>
  <c r="G358" i="14" s="1"/>
  <c r="H358" i="12"/>
  <c r="J358" i="12" s="1"/>
  <c r="E358" i="12"/>
  <c r="I359" i="19" l="1"/>
  <c r="C360" i="19" s="1"/>
  <c r="F359" i="19"/>
  <c r="G359" i="19" s="1"/>
  <c r="H357" i="16"/>
  <c r="J357" i="16" s="1"/>
  <c r="E357" i="16"/>
  <c r="H357" i="15"/>
  <c r="J357" i="15" s="1"/>
  <c r="E357" i="15"/>
  <c r="H359" i="14"/>
  <c r="J359" i="14" s="1"/>
  <c r="E359" i="14"/>
  <c r="F358" i="12"/>
  <c r="G358" i="12" s="1"/>
  <c r="I358" i="12"/>
  <c r="C359" i="12" s="1"/>
  <c r="H360" i="19" l="1"/>
  <c r="J360" i="19" s="1"/>
  <c r="E360" i="19"/>
  <c r="I357" i="16"/>
  <c r="C358" i="16" s="1"/>
  <c r="F357" i="16"/>
  <c r="G357" i="16" s="1"/>
  <c r="I357" i="15"/>
  <c r="C358" i="15" s="1"/>
  <c r="F357" i="15"/>
  <c r="G357" i="15" s="1"/>
  <c r="F359" i="14"/>
  <c r="G359" i="14" s="1"/>
  <c r="I359" i="14"/>
  <c r="C360" i="14" s="1"/>
  <c r="E359" i="12"/>
  <c r="H359" i="12"/>
  <c r="J359" i="12" s="1"/>
  <c r="I360" i="19" l="1"/>
  <c r="C361" i="19" s="1"/>
  <c r="F360" i="19"/>
  <c r="G360" i="19" s="1"/>
  <c r="H358" i="16"/>
  <c r="J358" i="16" s="1"/>
  <c r="E358" i="16"/>
  <c r="H358" i="15"/>
  <c r="J358" i="15" s="1"/>
  <c r="E358" i="15"/>
  <c r="H360" i="14"/>
  <c r="J360" i="14" s="1"/>
  <c r="E360" i="14"/>
  <c r="F359" i="12"/>
  <c r="G359" i="12" s="1"/>
  <c r="I359" i="12"/>
  <c r="C360" i="12" s="1"/>
  <c r="H361" i="19" l="1"/>
  <c r="J361" i="19" s="1"/>
  <c r="E361" i="19"/>
  <c r="I358" i="16"/>
  <c r="C359" i="16" s="1"/>
  <c r="F358" i="16"/>
  <c r="G358" i="16" s="1"/>
  <c r="I358" i="15"/>
  <c r="C359" i="15" s="1"/>
  <c r="F358" i="15"/>
  <c r="G358" i="15" s="1"/>
  <c r="I360" i="14"/>
  <c r="C361" i="14" s="1"/>
  <c r="F360" i="14"/>
  <c r="G360" i="14" s="1"/>
  <c r="H360" i="12"/>
  <c r="J360" i="12" s="1"/>
  <c r="E360" i="12"/>
  <c r="I361" i="19" l="1"/>
  <c r="C362" i="19" s="1"/>
  <c r="F361" i="19"/>
  <c r="G361" i="19" s="1"/>
  <c r="H359" i="16"/>
  <c r="J359" i="16" s="1"/>
  <c r="E359" i="16"/>
  <c r="H359" i="15"/>
  <c r="J359" i="15" s="1"/>
  <c r="E359" i="15"/>
  <c r="H361" i="14"/>
  <c r="J361" i="14" s="1"/>
  <c r="E361" i="14"/>
  <c r="F360" i="12"/>
  <c r="G360" i="12" s="1"/>
  <c r="I360" i="12"/>
  <c r="C361" i="12" s="1"/>
  <c r="H362" i="19" l="1"/>
  <c r="J362" i="19" s="1"/>
  <c r="E362" i="19"/>
  <c r="I359" i="16"/>
  <c r="C360" i="16" s="1"/>
  <c r="F359" i="16"/>
  <c r="G359" i="16" s="1"/>
  <c r="I359" i="15"/>
  <c r="C360" i="15" s="1"/>
  <c r="F359" i="15"/>
  <c r="G359" i="15" s="1"/>
  <c r="F361" i="14"/>
  <c r="G361" i="14" s="1"/>
  <c r="I361" i="14"/>
  <c r="C362" i="14" s="1"/>
  <c r="H361" i="12"/>
  <c r="J361" i="12" s="1"/>
  <c r="E361" i="12"/>
  <c r="I362" i="19" l="1"/>
  <c r="C363" i="19" s="1"/>
  <c r="F362" i="19"/>
  <c r="G362" i="19" s="1"/>
  <c r="H360" i="16"/>
  <c r="J360" i="16" s="1"/>
  <c r="E360" i="16"/>
  <c r="H360" i="15"/>
  <c r="J360" i="15" s="1"/>
  <c r="E360" i="15"/>
  <c r="H362" i="14"/>
  <c r="J362" i="14" s="1"/>
  <c r="E362" i="14"/>
  <c r="F361" i="12"/>
  <c r="G361" i="12" s="1"/>
  <c r="I361" i="12"/>
  <c r="C362" i="12" s="1"/>
  <c r="H363" i="19" l="1"/>
  <c r="J363" i="19" s="1"/>
  <c r="E363" i="19"/>
  <c r="I360" i="16"/>
  <c r="C361" i="16" s="1"/>
  <c r="F360" i="16"/>
  <c r="G360" i="16" s="1"/>
  <c r="I360" i="15"/>
  <c r="C361" i="15" s="1"/>
  <c r="F360" i="15"/>
  <c r="G360" i="15" s="1"/>
  <c r="F362" i="14"/>
  <c r="G362" i="14" s="1"/>
  <c r="I362" i="14"/>
  <c r="C363" i="14" s="1"/>
  <c r="H362" i="12"/>
  <c r="J362" i="12" s="1"/>
  <c r="E362" i="12"/>
  <c r="I363" i="19" l="1"/>
  <c r="C364" i="19" s="1"/>
  <c r="F363" i="19"/>
  <c r="G363" i="19" s="1"/>
  <c r="H361" i="16"/>
  <c r="J361" i="16" s="1"/>
  <c r="E361" i="16"/>
  <c r="H361" i="15"/>
  <c r="J361" i="15" s="1"/>
  <c r="E361" i="15"/>
  <c r="H363" i="14"/>
  <c r="J363" i="14" s="1"/>
  <c r="E363" i="14"/>
  <c r="F362" i="12"/>
  <c r="G362" i="12" s="1"/>
  <c r="I362" i="12"/>
  <c r="C363" i="12" s="1"/>
  <c r="E364" i="19" l="1"/>
  <c r="H364" i="19"/>
  <c r="J364" i="19" s="1"/>
  <c r="I361" i="16"/>
  <c r="C362" i="16" s="1"/>
  <c r="F361" i="16"/>
  <c r="G361" i="16" s="1"/>
  <c r="I361" i="15"/>
  <c r="C362" i="15" s="1"/>
  <c r="F361" i="15"/>
  <c r="G361" i="15" s="1"/>
  <c r="F363" i="14"/>
  <c r="G363" i="14" s="1"/>
  <c r="I363" i="14"/>
  <c r="C364" i="14" s="1"/>
  <c r="H363" i="12"/>
  <c r="J363" i="12" s="1"/>
  <c r="E363" i="12"/>
  <c r="I364" i="19" l="1"/>
  <c r="C365" i="19" s="1"/>
  <c r="F364" i="19"/>
  <c r="G364" i="19" s="1"/>
  <c r="H362" i="16"/>
  <c r="J362" i="16" s="1"/>
  <c r="E362" i="16"/>
  <c r="H362" i="15"/>
  <c r="J362" i="15" s="1"/>
  <c r="E362" i="15"/>
  <c r="H364" i="14"/>
  <c r="J364" i="14" s="1"/>
  <c r="E364" i="14"/>
  <c r="F363" i="12"/>
  <c r="G363" i="12" s="1"/>
  <c r="I363" i="12"/>
  <c r="C364" i="12" s="1"/>
  <c r="H365" i="19" l="1"/>
  <c r="J365" i="19" s="1"/>
  <c r="E365" i="19"/>
  <c r="I362" i="16"/>
  <c r="C363" i="16" s="1"/>
  <c r="F362" i="16"/>
  <c r="G362" i="16" s="1"/>
  <c r="I362" i="15"/>
  <c r="C363" i="15" s="1"/>
  <c r="F362" i="15"/>
  <c r="G362" i="15" s="1"/>
  <c r="F364" i="14"/>
  <c r="G364" i="14" s="1"/>
  <c r="I364" i="14"/>
  <c r="C365" i="14" s="1"/>
  <c r="H364" i="12"/>
  <c r="J364" i="12" s="1"/>
  <c r="E364" i="12"/>
  <c r="I365" i="19" l="1"/>
  <c r="C366" i="19" s="1"/>
  <c r="F365" i="19"/>
  <c r="G365" i="19" s="1"/>
  <c r="H363" i="16"/>
  <c r="J363" i="16" s="1"/>
  <c r="E363" i="16"/>
  <c r="H363" i="15"/>
  <c r="J363" i="15" s="1"/>
  <c r="E363" i="15"/>
  <c r="H365" i="14"/>
  <c r="J365" i="14" s="1"/>
  <c r="E365" i="14"/>
  <c r="F364" i="12"/>
  <c r="G364" i="12" s="1"/>
  <c r="I364" i="12"/>
  <c r="C365" i="12" s="1"/>
  <c r="H366" i="19" l="1"/>
  <c r="J366" i="19" s="1"/>
  <c r="E366" i="19"/>
  <c r="I363" i="16"/>
  <c r="C364" i="16" s="1"/>
  <c r="F363" i="16"/>
  <c r="G363" i="16" s="1"/>
  <c r="I363" i="15"/>
  <c r="C364" i="15" s="1"/>
  <c r="F363" i="15"/>
  <c r="G363" i="15" s="1"/>
  <c r="F365" i="14"/>
  <c r="G365" i="14" s="1"/>
  <c r="I365" i="14"/>
  <c r="C366" i="14" s="1"/>
  <c r="H365" i="12"/>
  <c r="J365" i="12" s="1"/>
  <c r="E365" i="12"/>
  <c r="I366" i="19" l="1"/>
  <c r="C367" i="19" s="1"/>
  <c r="F366" i="19"/>
  <c r="G366" i="19" s="1"/>
  <c r="H364" i="16"/>
  <c r="J364" i="16" s="1"/>
  <c r="E364" i="16"/>
  <c r="H364" i="15"/>
  <c r="J364" i="15" s="1"/>
  <c r="E364" i="15"/>
  <c r="H366" i="14"/>
  <c r="J366" i="14" s="1"/>
  <c r="E366" i="14"/>
  <c r="F365" i="12"/>
  <c r="G365" i="12" s="1"/>
  <c r="I365" i="12"/>
  <c r="C366" i="12" s="1"/>
  <c r="H367" i="19" l="1"/>
  <c r="J367" i="19" s="1"/>
  <c r="E367" i="19"/>
  <c r="I364" i="16"/>
  <c r="C365" i="16" s="1"/>
  <c r="F364" i="16"/>
  <c r="G364" i="16" s="1"/>
  <c r="I364" i="15"/>
  <c r="C365" i="15" s="1"/>
  <c r="F364" i="15"/>
  <c r="G364" i="15" s="1"/>
  <c r="F366" i="14"/>
  <c r="G366" i="14" s="1"/>
  <c r="I366" i="14"/>
  <c r="C367" i="14" s="1"/>
  <c r="H366" i="12"/>
  <c r="J366" i="12" s="1"/>
  <c r="E366" i="12"/>
  <c r="I367" i="19" l="1"/>
  <c r="C368" i="19" s="1"/>
  <c r="F367" i="19"/>
  <c r="G367" i="19" s="1"/>
  <c r="H365" i="16"/>
  <c r="J365" i="16" s="1"/>
  <c r="E365" i="16"/>
  <c r="H365" i="15"/>
  <c r="J365" i="15" s="1"/>
  <c r="E365" i="15"/>
  <c r="H367" i="14"/>
  <c r="J367" i="14" s="1"/>
  <c r="E367" i="14"/>
  <c r="F366" i="12"/>
  <c r="G366" i="12" s="1"/>
  <c r="I366" i="12"/>
  <c r="C367" i="12" s="1"/>
  <c r="H368" i="19" l="1"/>
  <c r="J368" i="19" s="1"/>
  <c r="E368" i="19"/>
  <c r="I365" i="16"/>
  <c r="C366" i="16" s="1"/>
  <c r="F365" i="16"/>
  <c r="G365" i="16" s="1"/>
  <c r="I365" i="15"/>
  <c r="C366" i="15" s="1"/>
  <c r="F365" i="15"/>
  <c r="G365" i="15" s="1"/>
  <c r="F367" i="14"/>
  <c r="G367" i="14" s="1"/>
  <c r="I367" i="14"/>
  <c r="C368" i="14" s="1"/>
  <c r="H367" i="12"/>
  <c r="J367" i="12" s="1"/>
  <c r="E367" i="12"/>
  <c r="I368" i="19" l="1"/>
  <c r="C369" i="19" s="1"/>
  <c r="F368" i="19"/>
  <c r="G368" i="19" s="1"/>
  <c r="H366" i="16"/>
  <c r="J366" i="16" s="1"/>
  <c r="E366" i="16"/>
  <c r="H366" i="15"/>
  <c r="J366" i="15" s="1"/>
  <c r="E366" i="15"/>
  <c r="H368" i="14"/>
  <c r="J368" i="14" s="1"/>
  <c r="E368" i="14"/>
  <c r="F367" i="12"/>
  <c r="G367" i="12" s="1"/>
  <c r="I367" i="12"/>
  <c r="C368" i="12" s="1"/>
  <c r="H369" i="19" l="1"/>
  <c r="J369" i="19" s="1"/>
  <c r="E369" i="19"/>
  <c r="I366" i="16"/>
  <c r="C367" i="16" s="1"/>
  <c r="F366" i="16"/>
  <c r="G366" i="16" s="1"/>
  <c r="I366" i="15"/>
  <c r="C367" i="15" s="1"/>
  <c r="F366" i="15"/>
  <c r="G366" i="15" s="1"/>
  <c r="I368" i="14"/>
  <c r="C369" i="14" s="1"/>
  <c r="F368" i="14"/>
  <c r="G368" i="14" s="1"/>
  <c r="H368" i="12"/>
  <c r="J368" i="12" s="1"/>
  <c r="E368" i="12"/>
  <c r="I369" i="19" l="1"/>
  <c r="C370" i="19" s="1"/>
  <c r="F369" i="19"/>
  <c r="G369" i="19" s="1"/>
  <c r="H367" i="16"/>
  <c r="J367" i="16" s="1"/>
  <c r="E367" i="16"/>
  <c r="H367" i="15"/>
  <c r="J367" i="15" s="1"/>
  <c r="E367" i="15"/>
  <c r="H369" i="14"/>
  <c r="J369" i="14" s="1"/>
  <c r="E369" i="14"/>
  <c r="F368" i="12"/>
  <c r="G368" i="12" s="1"/>
  <c r="I368" i="12"/>
  <c r="C369" i="12" s="1"/>
  <c r="H370" i="19" l="1"/>
  <c r="J370" i="19" s="1"/>
  <c r="E370" i="19"/>
  <c r="I367" i="16"/>
  <c r="C368" i="16" s="1"/>
  <c r="F367" i="16"/>
  <c r="G367" i="16" s="1"/>
  <c r="I367" i="15"/>
  <c r="C368" i="15" s="1"/>
  <c r="F367" i="15"/>
  <c r="G367" i="15" s="1"/>
  <c r="I369" i="14"/>
  <c r="C370" i="14" s="1"/>
  <c r="F369" i="14"/>
  <c r="G369" i="14" s="1"/>
  <c r="H369" i="12"/>
  <c r="J369" i="12" s="1"/>
  <c r="E369" i="12"/>
  <c r="I370" i="19" l="1"/>
  <c r="C371" i="19" s="1"/>
  <c r="F370" i="19"/>
  <c r="G370" i="19" s="1"/>
  <c r="H368" i="16"/>
  <c r="J368" i="16" s="1"/>
  <c r="E368" i="16"/>
  <c r="H368" i="15"/>
  <c r="J368" i="15" s="1"/>
  <c r="E368" i="15"/>
  <c r="H370" i="14"/>
  <c r="J370" i="14" s="1"/>
  <c r="E370" i="14"/>
  <c r="F369" i="12"/>
  <c r="G369" i="12" s="1"/>
  <c r="I369" i="12"/>
  <c r="C370" i="12" s="1"/>
  <c r="H371" i="19" l="1"/>
  <c r="J371" i="19" s="1"/>
  <c r="E371" i="19"/>
  <c r="I368" i="16"/>
  <c r="C369" i="16" s="1"/>
  <c r="F368" i="16"/>
  <c r="G368" i="16" s="1"/>
  <c r="I368" i="15"/>
  <c r="C369" i="15" s="1"/>
  <c r="F368" i="15"/>
  <c r="G368" i="15" s="1"/>
  <c r="F370" i="14"/>
  <c r="G370" i="14" s="1"/>
  <c r="I370" i="14"/>
  <c r="C371" i="14" s="1"/>
  <c r="H370" i="12"/>
  <c r="J370" i="12" s="1"/>
  <c r="E370" i="12"/>
  <c r="I371" i="19" l="1"/>
  <c r="C372" i="19" s="1"/>
  <c r="F371" i="19"/>
  <c r="G371" i="19" s="1"/>
  <c r="H369" i="16"/>
  <c r="J369" i="16" s="1"/>
  <c r="E369" i="16"/>
  <c r="H369" i="15"/>
  <c r="J369" i="15" s="1"/>
  <c r="E369" i="15"/>
  <c r="H371" i="14"/>
  <c r="J371" i="14" s="1"/>
  <c r="E371" i="14"/>
  <c r="F370" i="12"/>
  <c r="G370" i="12" s="1"/>
  <c r="I370" i="12"/>
  <c r="C371" i="12" s="1"/>
  <c r="H372" i="19" l="1"/>
  <c r="J372" i="19" s="1"/>
  <c r="E372" i="19"/>
  <c r="I369" i="16"/>
  <c r="C370" i="16" s="1"/>
  <c r="F369" i="16"/>
  <c r="G369" i="16" s="1"/>
  <c r="I369" i="15"/>
  <c r="C370" i="15" s="1"/>
  <c r="F369" i="15"/>
  <c r="G369" i="15" s="1"/>
  <c r="F371" i="14"/>
  <c r="G371" i="14" s="1"/>
  <c r="I371" i="14"/>
  <c r="C372" i="14" s="1"/>
  <c r="H371" i="12"/>
  <c r="J371" i="12" s="1"/>
  <c r="E371" i="12"/>
  <c r="I372" i="19" l="1"/>
  <c r="C373" i="19" s="1"/>
  <c r="F372" i="19"/>
  <c r="G372" i="19" s="1"/>
  <c r="H370" i="16"/>
  <c r="J370" i="16" s="1"/>
  <c r="E370" i="16"/>
  <c r="H370" i="15"/>
  <c r="J370" i="15" s="1"/>
  <c r="E370" i="15"/>
  <c r="H372" i="14"/>
  <c r="J372" i="14" s="1"/>
  <c r="E372" i="14"/>
  <c r="F371" i="12"/>
  <c r="G371" i="12" s="1"/>
  <c r="I371" i="12"/>
  <c r="C372" i="12" s="1"/>
  <c r="H373" i="19" l="1"/>
  <c r="J373" i="19" s="1"/>
  <c r="E373" i="19"/>
  <c r="I370" i="16"/>
  <c r="C371" i="16" s="1"/>
  <c r="F370" i="16"/>
  <c r="G370" i="16" s="1"/>
  <c r="I370" i="15"/>
  <c r="C371" i="15" s="1"/>
  <c r="F370" i="15"/>
  <c r="G370" i="15" s="1"/>
  <c r="F372" i="14"/>
  <c r="G372" i="14" s="1"/>
  <c r="I372" i="14"/>
  <c r="C373" i="14" s="1"/>
  <c r="H372" i="12"/>
  <c r="J372" i="12" s="1"/>
  <c r="E372" i="12"/>
  <c r="I373" i="19" l="1"/>
  <c r="C374" i="19" s="1"/>
  <c r="F373" i="19"/>
  <c r="G373" i="19" s="1"/>
  <c r="H371" i="16"/>
  <c r="J371" i="16" s="1"/>
  <c r="E371" i="16"/>
  <c r="H371" i="15"/>
  <c r="J371" i="15" s="1"/>
  <c r="E371" i="15"/>
  <c r="H373" i="14"/>
  <c r="J373" i="14" s="1"/>
  <c r="E373" i="14"/>
  <c r="I372" i="12"/>
  <c r="C373" i="12" s="1"/>
  <c r="F372" i="12"/>
  <c r="G372" i="12" s="1"/>
  <c r="H374" i="19" l="1"/>
  <c r="J374" i="19" s="1"/>
  <c r="E374" i="19"/>
  <c r="I371" i="16"/>
  <c r="C372" i="16" s="1"/>
  <c r="F371" i="16"/>
  <c r="G371" i="16" s="1"/>
  <c r="I371" i="15"/>
  <c r="C372" i="15" s="1"/>
  <c r="F371" i="15"/>
  <c r="G371" i="15" s="1"/>
  <c r="I373" i="14"/>
  <c r="C374" i="14" s="1"/>
  <c r="F373" i="14"/>
  <c r="G373" i="14" s="1"/>
  <c r="H373" i="12"/>
  <c r="J373" i="12" s="1"/>
  <c r="E373" i="12"/>
  <c r="I374" i="19" l="1"/>
  <c r="C375" i="19" s="1"/>
  <c r="F374" i="19"/>
  <c r="G374" i="19" s="1"/>
  <c r="H372" i="16"/>
  <c r="J372" i="16" s="1"/>
  <c r="E372" i="16"/>
  <c r="H372" i="15"/>
  <c r="J372" i="15" s="1"/>
  <c r="E372" i="15"/>
  <c r="H374" i="14"/>
  <c r="J374" i="14" s="1"/>
  <c r="E374" i="14"/>
  <c r="F373" i="12"/>
  <c r="G373" i="12" s="1"/>
  <c r="I373" i="12"/>
  <c r="C374" i="12" s="1"/>
  <c r="H375" i="19" l="1"/>
  <c r="J375" i="19" s="1"/>
  <c r="E375" i="19"/>
  <c r="I372" i="16"/>
  <c r="C373" i="16" s="1"/>
  <c r="F372" i="16"/>
  <c r="G372" i="16" s="1"/>
  <c r="I372" i="15"/>
  <c r="C373" i="15" s="1"/>
  <c r="F372" i="15"/>
  <c r="G372" i="15" s="1"/>
  <c r="F374" i="14"/>
  <c r="G374" i="14" s="1"/>
  <c r="I374" i="14"/>
  <c r="C375" i="14" s="1"/>
  <c r="H374" i="12"/>
  <c r="J374" i="12" s="1"/>
  <c r="E374" i="12"/>
  <c r="I375" i="19" l="1"/>
  <c r="C376" i="19" s="1"/>
  <c r="F375" i="19"/>
  <c r="G375" i="19" s="1"/>
  <c r="H373" i="16"/>
  <c r="J373" i="16" s="1"/>
  <c r="E373" i="16"/>
  <c r="H373" i="15"/>
  <c r="J373" i="15" s="1"/>
  <c r="E373" i="15"/>
  <c r="H375" i="14"/>
  <c r="J375" i="14" s="1"/>
  <c r="E375" i="14"/>
  <c r="F374" i="12"/>
  <c r="G374" i="12" s="1"/>
  <c r="I374" i="12"/>
  <c r="C375" i="12" s="1"/>
  <c r="H376" i="19" l="1"/>
  <c r="J376" i="19" s="1"/>
  <c r="E376" i="19"/>
  <c r="I373" i="16"/>
  <c r="C374" i="16" s="1"/>
  <c r="F373" i="16"/>
  <c r="G373" i="16" s="1"/>
  <c r="I373" i="15"/>
  <c r="C374" i="15" s="1"/>
  <c r="F373" i="15"/>
  <c r="G373" i="15" s="1"/>
  <c r="F375" i="14"/>
  <c r="G375" i="14" s="1"/>
  <c r="I375" i="14"/>
  <c r="C376" i="14" s="1"/>
  <c r="H375" i="12"/>
  <c r="J375" i="12" s="1"/>
  <c r="E375" i="12"/>
  <c r="I376" i="19" l="1"/>
  <c r="C377" i="19" s="1"/>
  <c r="F376" i="19"/>
  <c r="G376" i="19" s="1"/>
  <c r="H374" i="16"/>
  <c r="J374" i="16" s="1"/>
  <c r="E374" i="16"/>
  <c r="H374" i="15"/>
  <c r="J374" i="15" s="1"/>
  <c r="E374" i="15"/>
  <c r="H376" i="14"/>
  <c r="J376" i="14" s="1"/>
  <c r="E376" i="14"/>
  <c r="F375" i="12"/>
  <c r="G375" i="12" s="1"/>
  <c r="I375" i="12"/>
  <c r="C376" i="12" s="1"/>
  <c r="H8" i="19" l="1"/>
  <c r="H9" i="19"/>
  <c r="H377" i="19"/>
  <c r="J377" i="19" s="1"/>
  <c r="E377" i="19"/>
  <c r="I374" i="16"/>
  <c r="C375" i="16" s="1"/>
  <c r="F374" i="16"/>
  <c r="G374" i="16" s="1"/>
  <c r="I374" i="15"/>
  <c r="C375" i="15" s="1"/>
  <c r="F374" i="15"/>
  <c r="G374" i="15" s="1"/>
  <c r="F376" i="14"/>
  <c r="G376" i="14" s="1"/>
  <c r="I376" i="14"/>
  <c r="C377" i="14" s="1"/>
  <c r="H376" i="12"/>
  <c r="J376" i="12" s="1"/>
  <c r="E376" i="12"/>
  <c r="I377" i="19" l="1"/>
  <c r="F377" i="19"/>
  <c r="G377" i="19" s="1"/>
  <c r="H375" i="16"/>
  <c r="J375" i="16" s="1"/>
  <c r="E375" i="16"/>
  <c r="H375" i="15"/>
  <c r="J375" i="15" s="1"/>
  <c r="E375" i="15"/>
  <c r="H8" i="14"/>
  <c r="H9" i="14"/>
  <c r="H377" i="14"/>
  <c r="J377" i="14" s="1"/>
  <c r="E377" i="14"/>
  <c r="I376" i="12"/>
  <c r="C377" i="12" s="1"/>
  <c r="F376" i="12"/>
  <c r="G376" i="12" s="1"/>
  <c r="I375" i="16" l="1"/>
  <c r="C376" i="16" s="1"/>
  <c r="F375" i="16"/>
  <c r="G375" i="16" s="1"/>
  <c r="I375" i="15"/>
  <c r="C376" i="15" s="1"/>
  <c r="F375" i="15"/>
  <c r="G375" i="15" s="1"/>
  <c r="I377" i="14"/>
  <c r="F377" i="14"/>
  <c r="G377" i="14" s="1"/>
  <c r="H9" i="12"/>
  <c r="H8" i="12"/>
  <c r="H377" i="12"/>
  <c r="J377" i="12" s="1"/>
  <c r="E377" i="12"/>
  <c r="H376" i="16" l="1"/>
  <c r="J376" i="16" s="1"/>
  <c r="E376" i="16"/>
  <c r="H376" i="15"/>
  <c r="J376" i="15" s="1"/>
  <c r="E376" i="15"/>
  <c r="F377" i="12"/>
  <c r="G377" i="12" s="1"/>
  <c r="I377" i="12"/>
  <c r="H7" i="12" s="1"/>
  <c r="I376" i="16" l="1"/>
  <c r="C377" i="16" s="1"/>
  <c r="F376" i="16"/>
  <c r="G376" i="16" s="1"/>
  <c r="I376" i="15"/>
  <c r="C377" i="15" s="1"/>
  <c r="F376" i="15"/>
  <c r="G376" i="15" s="1"/>
  <c r="H377" i="16" l="1"/>
  <c r="J377" i="16" s="1"/>
  <c r="E377" i="16"/>
  <c r="H9" i="16"/>
  <c r="H8" i="16"/>
  <c r="H377" i="15"/>
  <c r="J377" i="15" s="1"/>
  <c r="E377" i="15"/>
  <c r="H9" i="15"/>
  <c r="H8" i="15"/>
  <c r="I377" i="16" l="1"/>
  <c r="F377" i="16"/>
  <c r="G377" i="16" s="1"/>
  <c r="I377" i="15"/>
  <c r="F377" i="15"/>
  <c r="G377"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Timothy L. Hunt</author>
  </authors>
  <commentList>
    <comment ref="D15" authorId="0" shapeId="0" xr:uid="{2D36D930-564B-4AD5-8434-446817BDBC4F}">
      <text>
        <r>
          <rPr>
            <b/>
            <sz val="9"/>
            <color indexed="81"/>
            <rFont val="Tahoma"/>
            <charset val="1"/>
          </rPr>
          <t>Timothy L. Hunt:</t>
        </r>
        <r>
          <rPr>
            <sz val="9"/>
            <color indexed="81"/>
            <rFont val="Tahoma"/>
            <charset val="1"/>
          </rPr>
          <t xml:space="preserve">
Need a Good Estimate Swag Number</t>
        </r>
      </text>
    </comment>
    <comment ref="D25" authorId="0" shapeId="0" xr:uid="{E55FCEE3-6D90-41B3-90F8-04CA16EE9DE6}">
      <text>
        <r>
          <rPr>
            <b/>
            <sz val="9"/>
            <color indexed="81"/>
            <rFont val="Tahoma"/>
            <charset val="1"/>
          </rPr>
          <t>Timothy L. Hunt:</t>
        </r>
        <r>
          <rPr>
            <sz val="9"/>
            <color indexed="81"/>
            <rFont val="Tahoma"/>
            <charset val="1"/>
          </rPr>
          <t xml:space="preserve">
Need a Good Estimate Swag Number
</t>
        </r>
      </text>
    </comment>
    <comment ref="D28" authorId="0" shapeId="0" xr:uid="{BB2E01FA-2F67-44F4-9172-91310E1A7EAF}">
      <text>
        <r>
          <rPr>
            <b/>
            <sz val="9"/>
            <color indexed="81"/>
            <rFont val="Tahoma"/>
            <charset val="1"/>
          </rPr>
          <t>Timothy L. Hunt:</t>
        </r>
        <r>
          <rPr>
            <sz val="9"/>
            <color indexed="81"/>
            <rFont val="Tahoma"/>
            <charset val="1"/>
          </rPr>
          <t xml:space="preserve">
Need good Number this is a SWAG</t>
        </r>
      </text>
    </comment>
  </commentList>
</comments>
</file>

<file path=xl/sharedStrings.xml><?xml version="1.0" encoding="utf-8"?>
<sst xmlns="http://schemas.openxmlformats.org/spreadsheetml/2006/main" count="224" uniqueCount="117">
  <si>
    <t xml:space="preserve">ID </t>
  </si>
  <si>
    <t>Year</t>
  </si>
  <si>
    <t>Equipment</t>
  </si>
  <si>
    <t>2021 Equip Cost</t>
  </si>
  <si>
    <t>Plow (Spare) Order 2022</t>
  </si>
  <si>
    <t>Plow</t>
  </si>
  <si>
    <t xml:space="preserve">Plow </t>
  </si>
  <si>
    <t>(loader)</t>
  </si>
  <si>
    <t>(dozer)</t>
  </si>
  <si>
    <t>(Loader)</t>
  </si>
  <si>
    <t xml:space="preserve">skid steer </t>
  </si>
  <si>
    <t>Mini Excavator (don't currently own one)</t>
  </si>
  <si>
    <t>Excavator(Chips 10 years)</t>
  </si>
  <si>
    <t>10 wheel Haul truck</t>
  </si>
  <si>
    <t>11 wheel Haul truck</t>
  </si>
  <si>
    <t>12 wheel Haul truck</t>
  </si>
  <si>
    <t>13 wheel Haul truck</t>
  </si>
  <si>
    <t>14 wheel Haul truck</t>
  </si>
  <si>
    <t>15 wheel Haul truck</t>
  </si>
  <si>
    <t>INTER (Tractor)</t>
  </si>
  <si>
    <t>Felling lowboy</t>
  </si>
  <si>
    <t>Volvo road Grader</t>
  </si>
  <si>
    <t>Gradall (Chips10 years)</t>
  </si>
  <si>
    <t>Weiller Shoulder Machine</t>
  </si>
  <si>
    <t>Lee Boy Bely loader</t>
  </si>
  <si>
    <t>DYNAPAC</t>
  </si>
  <si>
    <t>Ingersoll</t>
  </si>
  <si>
    <t>Kubota Broom</t>
  </si>
  <si>
    <t>New Holland /TigerBOOM  mower</t>
  </si>
  <si>
    <t>New Holland /Tiger mower/Sweepster</t>
  </si>
  <si>
    <t>New Holland/ Mower &amp; Broom</t>
  </si>
  <si>
    <t xml:space="preserve">Nissan fork lift </t>
  </si>
  <si>
    <t>?</t>
  </si>
  <si>
    <t>Hudson trailer</t>
  </si>
  <si>
    <t>Bandit Chipper (Chips 10 years)</t>
  </si>
  <si>
    <t xml:space="preserve">Freightliner altec Bucket Truck </t>
  </si>
  <si>
    <t>Rotation</t>
  </si>
  <si>
    <t>Total Equipment</t>
  </si>
  <si>
    <t>Amount Budgeted</t>
  </si>
  <si>
    <t>Balance</t>
  </si>
  <si>
    <t>Plow routes</t>
  </si>
  <si>
    <t>10 wheel Plow Trucks</t>
  </si>
  <si>
    <t>Signs</t>
  </si>
  <si>
    <t>Pickup</t>
  </si>
  <si>
    <t>4 main line routes</t>
  </si>
  <si>
    <t>Loaders</t>
  </si>
  <si>
    <t>Sign Truck</t>
  </si>
  <si>
    <t>Parking Lots</t>
  </si>
  <si>
    <t>Small Trucks</t>
  </si>
  <si>
    <t>Bridges</t>
  </si>
  <si>
    <t>Sweeping</t>
  </si>
  <si>
    <t>Broom</t>
  </si>
  <si>
    <t>Welding Truck</t>
  </si>
  <si>
    <t>Vac</t>
  </si>
  <si>
    <t>? Or second broom</t>
  </si>
  <si>
    <t>Trailer</t>
  </si>
  <si>
    <t>Mowing</t>
  </si>
  <si>
    <t>Boom Tractor</t>
  </si>
  <si>
    <t>Trees</t>
  </si>
  <si>
    <t>Bucket Truck</t>
  </si>
  <si>
    <t>Side Mowers</t>
  </si>
  <si>
    <t>Chipper</t>
  </si>
  <si>
    <t>Construction</t>
  </si>
  <si>
    <t>Excavator</t>
  </si>
  <si>
    <t xml:space="preserve">Hauling </t>
  </si>
  <si>
    <t>10 Wheelers</t>
  </si>
  <si>
    <t>Dozer</t>
  </si>
  <si>
    <t>Gradall</t>
  </si>
  <si>
    <t xml:space="preserve">Shop </t>
  </si>
  <si>
    <t>Fork Lift</t>
  </si>
  <si>
    <t>Skidsteer</t>
  </si>
  <si>
    <t>Dirt roller</t>
  </si>
  <si>
    <t xml:space="preserve">People </t>
  </si>
  <si>
    <t>Admin</t>
  </si>
  <si>
    <t>Ashpalt roller</t>
  </si>
  <si>
    <t>pickups</t>
  </si>
  <si>
    <t>Road Grader</t>
  </si>
  <si>
    <t>Shoulder Machine</t>
  </si>
  <si>
    <t>Force Feed Loader</t>
  </si>
  <si>
    <t>Stake Rack</t>
  </si>
  <si>
    <t>Tractor</t>
  </si>
  <si>
    <t>Lowboy</t>
  </si>
  <si>
    <t>Equipment Trailer</t>
  </si>
  <si>
    <t>*</t>
  </si>
  <si>
    <t>Mini Exc</t>
  </si>
  <si>
    <t>Flo boy / Dump trailer</t>
  </si>
  <si>
    <t>Loan Amortization Schedule</t>
  </si>
  <si>
    <t>Enter values</t>
  </si>
  <si>
    <t>Loan summary</t>
  </si>
  <si>
    <t>Loan amount</t>
  </si>
  <si>
    <t>Scheduled payment</t>
  </si>
  <si>
    <t>Annual interest rate</t>
  </si>
  <si>
    <t>Scheduled number of payments</t>
  </si>
  <si>
    <t>Loan period in years</t>
  </si>
  <si>
    <t>Actual number of payments</t>
  </si>
  <si>
    <t>Number of payments per year</t>
  </si>
  <si>
    <t>Total early payments</t>
  </si>
  <si>
    <t>Start date of loan</t>
  </si>
  <si>
    <t>Total interest</t>
  </si>
  <si>
    <t>Optional extra payments</t>
  </si>
  <si>
    <t>Lender name:</t>
  </si>
  <si>
    <t>PmtNo.</t>
  </si>
  <si>
    <t>Payment Date</t>
  </si>
  <si>
    <t>Beginning Balance</t>
  </si>
  <si>
    <t>Scheduled Payment</t>
  </si>
  <si>
    <t>Extra Payment</t>
  </si>
  <si>
    <t>Total Payment</t>
  </si>
  <si>
    <t>Principal</t>
  </si>
  <si>
    <t>Interest</t>
  </si>
  <si>
    <t>Ending Balance</t>
  </si>
  <si>
    <t>Cumulative Interest</t>
  </si>
  <si>
    <t>Bucket Truck for Tree Crew</t>
  </si>
  <si>
    <t xml:space="preserve">Purchase price </t>
  </si>
  <si>
    <t xml:space="preserve">Inflation </t>
  </si>
  <si>
    <t>Equity</t>
  </si>
  <si>
    <t>Term</t>
  </si>
  <si>
    <t>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</si>
</sst>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0.00?%_)"/>
    <numFmt numFmtId="166" formatCode="0_)"/>
    <numFmt numFmtId="167" formatCode="&quot;$&quot;#,##0.00"/>
  </numFmts>
  <fonts count="15">
    <font>
      <sz val="10"/>
      <name val="Arial"/>
    </font>
    <font>
      <sz val="11"/>
      <color theme="1"/>
      <name val="Calibri"/>
      <family val="2"/>
      <scheme val="minor"/>
    </font>
    <font>
      <sz val="11"/>
      <color theme="1"/>
      <name val="Calibri"/>
      <family val="2"/>
      <scheme val="minor"/>
    </font>
    <font>
      <sz val="10"/>
      <name val="Arial"/>
      <family val="2"/>
    </font>
    <font>
      <sz val="10"/>
      <color indexed="8"/>
      <name val="ARIAL"/>
      <charset val="1"/>
    </font>
    <font>
      <b/>
      <sz val="9"/>
      <color indexed="81"/>
      <name val="Tahoma"/>
      <charset val="1"/>
    </font>
    <font>
      <sz val="9"/>
      <color indexed="81"/>
      <name val="Tahoma"/>
      <charset val="1"/>
    </font>
    <font>
      <b/>
      <sz val="18"/>
      <name val="Century Gothic"/>
      <family val="2"/>
    </font>
    <font>
      <sz val="10"/>
      <name val="Century Gothic"/>
      <family val="2"/>
    </font>
    <font>
      <b/>
      <sz val="10"/>
      <name val="Century Gothic"/>
      <family val="2"/>
    </font>
    <font>
      <sz val="9"/>
      <name val="Century Gothic"/>
      <family val="2"/>
    </font>
    <font>
      <b/>
      <sz val="10"/>
      <name val="Arial"/>
      <family val="2"/>
    </font>
    <font>
      <sz val="10"/>
      <color indexed="23"/>
      <name val="Arial"/>
      <family val="2"/>
    </font>
    <font>
      <b/>
      <u/>
      <sz val="10"/>
      <name val="Arial"/>
      <family val="2"/>
    </font>
    <font>
      <sz val="8"/>
      <name val="Arial"/>
    </font>
  </fonts>
  <fills count="8">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rgb="FF00B0F0"/>
        <bgColor indexed="64"/>
      </patternFill>
    </fill>
  </fills>
  <borders count="13">
    <border>
      <left/>
      <right/>
      <top/>
      <bottom/>
      <diagonal/>
    </border>
    <border>
      <left/>
      <right/>
      <top/>
      <bottom style="hair">
        <color indexed="16"/>
      </bottom>
      <diagonal/>
    </border>
    <border>
      <left style="hair">
        <color indexed="16"/>
      </left>
      <right/>
      <top style="hair">
        <color indexed="16"/>
      </top>
      <bottom style="hair">
        <color indexed="16"/>
      </bottom>
      <diagonal/>
    </border>
    <border>
      <left/>
      <right/>
      <top style="hair">
        <color indexed="16"/>
      </top>
      <bottom style="hair">
        <color indexed="16"/>
      </bottom>
      <diagonal/>
    </border>
    <border>
      <left/>
      <right style="hair">
        <color indexed="16"/>
      </right>
      <top style="hair">
        <color indexed="16"/>
      </top>
      <bottom style="hair">
        <color indexed="16"/>
      </bottom>
      <diagonal/>
    </border>
    <border>
      <left style="hair">
        <color indexed="16"/>
      </left>
      <right/>
      <top/>
      <bottom/>
      <diagonal/>
    </border>
    <border>
      <left style="hair">
        <color indexed="16"/>
      </left>
      <right style="hair">
        <color indexed="16"/>
      </right>
      <top/>
      <bottom style="hair">
        <color indexed="16"/>
      </bottom>
      <diagonal/>
    </border>
    <border>
      <left style="hair">
        <color indexed="16"/>
      </left>
      <right style="hair">
        <color indexed="16"/>
      </right>
      <top style="hair">
        <color indexed="16"/>
      </top>
      <bottom style="hair">
        <color indexed="16"/>
      </bottom>
      <diagonal/>
    </border>
    <border>
      <left style="hair">
        <color indexed="16"/>
      </left>
      <right/>
      <top/>
      <bottom style="hair">
        <color indexed="16"/>
      </bottom>
      <diagonal/>
    </border>
    <border>
      <left style="hair">
        <color indexed="16"/>
      </left>
      <right/>
      <top style="hair">
        <color indexed="16"/>
      </top>
      <bottom/>
      <diagonal/>
    </border>
    <border>
      <left/>
      <right style="hair">
        <color indexed="16"/>
      </right>
      <top style="hair">
        <color indexed="16"/>
      </top>
      <bottom/>
      <diagonal/>
    </border>
    <border>
      <left/>
      <right/>
      <top style="hair">
        <color indexed="16"/>
      </top>
      <bottom/>
      <diagonal/>
    </border>
    <border>
      <left style="dashed">
        <color indexed="64"/>
      </left>
      <right style="dashed">
        <color indexed="64"/>
      </right>
      <top style="dashed">
        <color indexed="64"/>
      </top>
      <bottom style="dashed">
        <color indexed="64"/>
      </bottom>
      <diagonal/>
    </border>
  </borders>
  <cellStyleXfs count="7">
    <xf numFmtId="0" fontId="0" fillId="0" borderId="0"/>
    <xf numFmtId="0" fontId="2" fillId="0" borderId="0"/>
    <xf numFmtId="0" fontId="4" fillId="0" borderId="0">
      <alignment vertical="top"/>
    </xf>
    <xf numFmtId="43" fontId="3" fillId="0" borderId="0" applyFont="0" applyFill="0" applyBorder="0" applyAlignment="0" applyProtection="0"/>
    <xf numFmtId="44" fontId="3" fillId="0" borderId="0" applyFont="0" applyFill="0" applyBorder="0" applyAlignment="0" applyProtection="0"/>
    <xf numFmtId="0" fontId="3" fillId="0" borderId="0"/>
    <xf numFmtId="0" fontId="1" fillId="0" borderId="0"/>
  </cellStyleXfs>
  <cellXfs count="64">
    <xf numFmtId="0" fontId="0" fillId="0" borderId="0" xfId="0"/>
    <xf numFmtId="0" fontId="3" fillId="0" borderId="0" xfId="0" applyFont="1"/>
    <xf numFmtId="164" fontId="0" fillId="0" borderId="0" xfId="0" applyNumberFormat="1"/>
    <xf numFmtId="3" fontId="0" fillId="0" borderId="0" xfId="0" applyNumberFormat="1"/>
    <xf numFmtId="6" fontId="0" fillId="0" borderId="0" xfId="0" applyNumberFormat="1"/>
    <xf numFmtId="0" fontId="0" fillId="3" borderId="0" xfId="0" applyFill="1"/>
    <xf numFmtId="164" fontId="0" fillId="4" borderId="0" xfId="0" applyNumberFormat="1" applyFill="1"/>
    <xf numFmtId="0" fontId="8" fillId="5" borderId="0" xfId="5" applyFont="1" applyFill="1" applyBorder="1" applyAlignment="1">
      <alignment horizontal="left"/>
    </xf>
    <xf numFmtId="0" fontId="3" fillId="0" borderId="0" xfId="5" applyFont="1" applyBorder="1"/>
    <xf numFmtId="0" fontId="8" fillId="5" borderId="1" xfId="5" applyFont="1" applyFill="1" applyBorder="1" applyAlignment="1">
      <alignment horizontal="left"/>
    </xf>
    <xf numFmtId="0" fontId="8" fillId="5" borderId="1" xfId="5" applyFont="1" applyFill="1" applyBorder="1"/>
    <xf numFmtId="0" fontId="8" fillId="5" borderId="0" xfId="5" applyFont="1" applyFill="1" applyBorder="1"/>
    <xf numFmtId="0" fontId="9" fillId="5" borderId="0" xfId="5" applyFont="1" applyFill="1" applyBorder="1" applyAlignment="1">
      <alignment horizontal="center"/>
    </xf>
    <xf numFmtId="0" fontId="10" fillId="5" borderId="5" xfId="5" applyFont="1" applyFill="1" applyBorder="1" applyAlignment="1">
      <alignment horizontal="left"/>
    </xf>
    <xf numFmtId="0" fontId="10" fillId="5" borderId="0" xfId="5" applyFont="1" applyFill="1" applyBorder="1" applyAlignment="1">
      <alignment horizontal="right"/>
    </xf>
    <xf numFmtId="44" fontId="8" fillId="6" borderId="6" xfId="4" applyFont="1" applyFill="1" applyBorder="1" applyAlignment="1" applyProtection="1">
      <alignment horizontal="right"/>
      <protection locked="0"/>
    </xf>
    <xf numFmtId="44" fontId="8" fillId="6" borderId="6" xfId="4" applyFont="1" applyFill="1" applyBorder="1" applyAlignment="1">
      <alignment horizontal="right"/>
    </xf>
    <xf numFmtId="44" fontId="8" fillId="5" borderId="0" xfId="4" applyFont="1" applyFill="1" applyBorder="1" applyAlignment="1">
      <alignment horizontal="right"/>
    </xf>
    <xf numFmtId="165" fontId="8" fillId="6" borderId="7" xfId="5" applyNumberFormat="1" applyFont="1" applyFill="1" applyBorder="1" applyAlignment="1" applyProtection="1">
      <alignment horizontal="right"/>
      <protection locked="0"/>
    </xf>
    <xf numFmtId="166" fontId="8" fillId="6" borderId="7" xfId="5" applyNumberFormat="1" applyFont="1" applyFill="1" applyBorder="1" applyAlignment="1">
      <alignment horizontal="right"/>
    </xf>
    <xf numFmtId="166" fontId="8" fillId="5" borderId="0" xfId="5" applyNumberFormat="1" applyFont="1" applyFill="1" applyBorder="1" applyAlignment="1">
      <alignment horizontal="right"/>
    </xf>
    <xf numFmtId="0" fontId="8" fillId="5" borderId="0" xfId="5" applyNumberFormat="1" applyFont="1" applyFill="1" applyBorder="1" applyAlignment="1">
      <alignment horizontal="left"/>
    </xf>
    <xf numFmtId="166" fontId="8" fillId="6" borderId="7" xfId="5" applyNumberFormat="1" applyFont="1" applyFill="1" applyBorder="1" applyAlignment="1" applyProtection="1">
      <alignment horizontal="right"/>
      <protection locked="0"/>
    </xf>
    <xf numFmtId="14" fontId="8" fillId="6" borderId="7" xfId="5" applyNumberFormat="1" applyFont="1" applyFill="1" applyBorder="1" applyAlignment="1" applyProtection="1">
      <alignment horizontal="right"/>
      <protection locked="0"/>
    </xf>
    <xf numFmtId="0" fontId="10" fillId="5" borderId="8" xfId="5" applyFont="1" applyFill="1" applyBorder="1" applyAlignment="1">
      <alignment horizontal="left"/>
    </xf>
    <xf numFmtId="0" fontId="10" fillId="5" borderId="1" xfId="5" applyFont="1" applyFill="1" applyBorder="1" applyAlignment="1">
      <alignment horizontal="right"/>
    </xf>
    <xf numFmtId="44" fontId="8" fillId="6" borderId="7" xfId="4" applyFont="1" applyFill="1" applyBorder="1" applyAlignment="1" applyProtection="1">
      <alignment horizontal="right"/>
      <protection locked="0"/>
    </xf>
    <xf numFmtId="0" fontId="9" fillId="5" borderId="0" xfId="5" applyFont="1" applyFill="1" applyBorder="1" applyAlignment="1">
      <alignment horizontal="right"/>
    </xf>
    <xf numFmtId="0" fontId="8" fillId="5" borderId="0" xfId="5" applyFont="1" applyFill="1"/>
    <xf numFmtId="0" fontId="8" fillId="5" borderId="11" xfId="5" applyFont="1" applyFill="1" applyBorder="1" applyAlignment="1" applyProtection="1">
      <alignment horizontal="left"/>
      <protection locked="0"/>
    </xf>
    <xf numFmtId="0" fontId="9" fillId="5" borderId="0" xfId="5" applyFont="1" applyFill="1" applyBorder="1" applyAlignment="1" applyProtection="1">
      <alignment horizontal="left" wrapText="1"/>
    </xf>
    <xf numFmtId="0" fontId="9" fillId="5" borderId="0" xfId="5" applyFont="1" applyFill="1" applyBorder="1" applyAlignment="1" applyProtection="1">
      <alignment horizontal="right" wrapText="1"/>
    </xf>
    <xf numFmtId="0" fontId="3" fillId="0" borderId="0" xfId="5" applyFont="1" applyBorder="1" applyAlignment="1">
      <alignment wrapText="1"/>
    </xf>
    <xf numFmtId="0" fontId="3" fillId="5" borderId="1" xfId="5" applyFill="1" applyBorder="1" applyAlignment="1">
      <alignment horizontal="left"/>
    </xf>
    <xf numFmtId="0" fontId="11" fillId="5" borderId="1" xfId="5" applyFont="1" applyFill="1" applyBorder="1" applyAlignment="1" applyProtection="1">
      <alignment horizontal="left" wrapText="1" indent="2"/>
    </xf>
    <xf numFmtId="0" fontId="11" fillId="5" borderId="1" xfId="5" applyFont="1" applyFill="1" applyBorder="1" applyAlignment="1" applyProtection="1">
      <alignment horizontal="left" wrapText="1" indent="3"/>
    </xf>
    <xf numFmtId="0" fontId="12" fillId="5" borderId="0" xfId="5" applyFont="1" applyFill="1" applyBorder="1" applyAlignment="1">
      <alignment horizontal="left"/>
    </xf>
    <xf numFmtId="14" fontId="12" fillId="5" borderId="0" xfId="5" applyNumberFormat="1" applyFont="1" applyFill="1" applyBorder="1" applyAlignment="1">
      <alignment horizontal="right"/>
    </xf>
    <xf numFmtId="44" fontId="12" fillId="5" borderId="0" xfId="4" applyFont="1" applyFill="1" applyBorder="1" applyAlignment="1">
      <alignment horizontal="right"/>
    </xf>
    <xf numFmtId="39" fontId="12" fillId="5" borderId="0" xfId="4" applyNumberFormat="1" applyFont="1" applyFill="1" applyBorder="1" applyAlignment="1">
      <alignment horizontal="right"/>
    </xf>
    <xf numFmtId="43" fontId="12" fillId="5" borderId="0" xfId="4" applyNumberFormat="1" applyFont="1" applyFill="1" applyBorder="1" applyAlignment="1">
      <alignment horizontal="right"/>
    </xf>
    <xf numFmtId="0" fontId="3" fillId="0" borderId="0" xfId="5" applyFont="1" applyAlignment="1">
      <alignment horizontal="left"/>
    </xf>
    <xf numFmtId="0" fontId="3" fillId="0" borderId="0" xfId="5" applyFont="1"/>
    <xf numFmtId="0" fontId="3" fillId="0" borderId="0" xfId="5" applyFont="1" applyBorder="1" applyAlignment="1">
      <alignment horizontal="left"/>
    </xf>
    <xf numFmtId="0" fontId="3" fillId="0" borderId="0" xfId="5" applyFont="1" applyBorder="1" applyAlignment="1">
      <alignment horizontal="center"/>
    </xf>
    <xf numFmtId="164" fontId="0" fillId="3" borderId="0" xfId="0" applyNumberFormat="1" applyFill="1"/>
    <xf numFmtId="0" fontId="0" fillId="2" borderId="0" xfId="0" applyFill="1"/>
    <xf numFmtId="0" fontId="0" fillId="7" borderId="0" xfId="0" applyFill="1"/>
    <xf numFmtId="0" fontId="3" fillId="7" borderId="0" xfId="0" applyFont="1" applyFill="1"/>
    <xf numFmtId="0" fontId="11" fillId="0" borderId="0" xfId="0" applyFont="1"/>
    <xf numFmtId="0" fontId="13" fillId="0" borderId="0" xfId="0" applyFont="1"/>
    <xf numFmtId="3" fontId="0" fillId="4" borderId="0" xfId="0" applyNumberFormat="1" applyFill="1"/>
    <xf numFmtId="9" fontId="0" fillId="0" borderId="0" xfId="0" applyNumberFormat="1"/>
    <xf numFmtId="10" fontId="0" fillId="0" borderId="0" xfId="0" applyNumberFormat="1"/>
    <xf numFmtId="167" fontId="0" fillId="0" borderId="0" xfId="0" applyNumberFormat="1"/>
    <xf numFmtId="0" fontId="0" fillId="3" borderId="12" xfId="0" applyFill="1" applyBorder="1"/>
    <xf numFmtId="3" fontId="8" fillId="5" borderId="0" xfId="5" applyNumberFormat="1" applyFont="1" applyFill="1" applyBorder="1"/>
    <xf numFmtId="0" fontId="7" fillId="5" borderId="0" xfId="5" applyFont="1" applyFill="1" applyBorder="1" applyAlignment="1">
      <alignment horizontal="left"/>
    </xf>
    <xf numFmtId="0" fontId="8" fillId="0" borderId="0" xfId="5" applyFont="1" applyAlignment="1">
      <alignment horizontal="left"/>
    </xf>
    <xf numFmtId="0" fontId="9" fillId="5" borderId="2" xfId="5" applyFont="1" applyFill="1" applyBorder="1" applyAlignment="1">
      <alignment horizontal="right"/>
    </xf>
    <xf numFmtId="0" fontId="9" fillId="5" borderId="3" xfId="5" applyFont="1" applyFill="1" applyBorder="1" applyAlignment="1">
      <alignment horizontal="right"/>
    </xf>
    <xf numFmtId="0" fontId="9" fillId="5" borderId="4" xfId="5" applyFont="1" applyFill="1" applyBorder="1" applyAlignment="1">
      <alignment horizontal="right"/>
    </xf>
    <xf numFmtId="0" fontId="8" fillId="5" borderId="9" xfId="5" applyFont="1" applyFill="1" applyBorder="1" applyAlignment="1" applyProtection="1">
      <alignment horizontal="left"/>
      <protection locked="0"/>
    </xf>
    <xf numFmtId="0" fontId="8" fillId="5" borderId="10" xfId="5" applyFont="1" applyFill="1" applyBorder="1" applyAlignment="1" applyProtection="1">
      <alignment horizontal="left"/>
      <protection locked="0"/>
    </xf>
  </cellXfs>
  <cellStyles count="7">
    <cellStyle name="Comma 2" xfId="3" xr:uid="{00000000-0005-0000-0000-000001000000}"/>
    <cellStyle name="Currency 2" xfId="4" xr:uid="{00000000-0005-0000-0000-000003000000}"/>
    <cellStyle name="Normal" xfId="0" builtinId="0"/>
    <cellStyle name="Normal 2" xfId="1" xr:uid="{00000000-0005-0000-0000-000005000000}"/>
    <cellStyle name="Normal 2 2" xfId="5" xr:uid="{00000000-0005-0000-0000-000006000000}"/>
    <cellStyle name="Normal 3" xfId="2" xr:uid="{00000000-0005-0000-0000-000007000000}"/>
    <cellStyle name="Normal 4" xfId="6" xr:uid="{5858FE13-A305-450E-854F-D2A2841C8923}"/>
  </cellStyles>
  <dxfs count="30">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4"/>
  <sheetViews>
    <sheetView tabSelected="1" zoomScale="112" zoomScaleNormal="112" workbookViewId="0">
      <pane ySplit="1" topLeftCell="A2" activePane="bottomLeft" state="frozen"/>
      <selection pane="bottomLeft" activeCell="F52" sqref="F52"/>
    </sheetView>
  </sheetViews>
  <sheetFormatPr defaultRowHeight="12.75"/>
  <cols>
    <col min="1" max="1" width="4.42578125" customWidth="1"/>
    <col min="2" max="2" width="6" customWidth="1"/>
    <col min="3" max="3" width="34.85546875" bestFit="1" customWidth="1"/>
    <col min="4" max="4" width="18.7109375" customWidth="1"/>
    <col min="5" max="5" width="10.28515625" customWidth="1"/>
    <col min="6" max="6" width="8.85546875" bestFit="1" customWidth="1"/>
    <col min="7" max="7" width="9.140625" bestFit="1" customWidth="1"/>
    <col min="8" max="8" width="9.85546875" bestFit="1" customWidth="1"/>
    <col min="9" max="9" width="10.140625" customWidth="1"/>
    <col min="10" max="13" width="9.42578125" bestFit="1" customWidth="1"/>
    <col min="14" max="14" width="11" style="5" bestFit="1" customWidth="1"/>
    <col min="15" max="18" width="9.42578125" bestFit="1" customWidth="1"/>
    <col min="20" max="22" width="9.42578125" bestFit="1" customWidth="1"/>
    <col min="24" max="24" width="11" style="55" bestFit="1" customWidth="1"/>
    <col min="25" max="25" width="11.28515625" customWidth="1"/>
  </cols>
  <sheetData>
    <row r="1" spans="1:24">
      <c r="A1" t="s">
        <v>0</v>
      </c>
      <c r="B1" t="s">
        <v>1</v>
      </c>
      <c r="C1" t="s">
        <v>2</v>
      </c>
      <c r="D1" t="s">
        <v>3</v>
      </c>
      <c r="E1">
        <v>2021</v>
      </c>
      <c r="F1">
        <v>2022</v>
      </c>
      <c r="G1">
        <v>2023</v>
      </c>
      <c r="H1">
        <v>2024</v>
      </c>
      <c r="I1">
        <v>2025</v>
      </c>
      <c r="J1">
        <v>2026</v>
      </c>
      <c r="K1">
        <v>2027</v>
      </c>
      <c r="L1">
        <v>2028</v>
      </c>
      <c r="M1">
        <v>2029</v>
      </c>
      <c r="N1" s="5">
        <v>2030</v>
      </c>
      <c r="O1">
        <v>2031</v>
      </c>
      <c r="P1">
        <v>2032</v>
      </c>
      <c r="Q1">
        <v>2033</v>
      </c>
      <c r="R1">
        <v>2034</v>
      </c>
      <c r="S1">
        <v>2035</v>
      </c>
      <c r="T1">
        <v>2036</v>
      </c>
      <c r="U1">
        <v>2037</v>
      </c>
      <c r="V1">
        <v>2038</v>
      </c>
      <c r="W1">
        <v>2039</v>
      </c>
      <c r="X1" s="55">
        <v>2040</v>
      </c>
    </row>
    <row r="2" spans="1:24">
      <c r="A2">
        <v>13</v>
      </c>
      <c r="B2">
        <v>2022</v>
      </c>
      <c r="C2" s="2" t="s">
        <v>4</v>
      </c>
      <c r="D2" s="2">
        <v>290000</v>
      </c>
      <c r="F2" s="6">
        <v>59377</v>
      </c>
      <c r="G2" s="6">
        <v>59377</v>
      </c>
      <c r="H2" s="6">
        <v>59377</v>
      </c>
      <c r="I2" s="6">
        <v>59377</v>
      </c>
      <c r="J2" s="6">
        <v>59377</v>
      </c>
      <c r="K2" s="2"/>
      <c r="L2" s="6">
        <v>25000</v>
      </c>
      <c r="M2" s="6">
        <v>25000</v>
      </c>
      <c r="N2" s="6">
        <v>25000</v>
      </c>
      <c r="O2" s="6">
        <v>25000</v>
      </c>
      <c r="P2" s="6">
        <v>25000</v>
      </c>
      <c r="Q2" s="2"/>
      <c r="R2" s="6">
        <v>28000</v>
      </c>
      <c r="S2" s="6">
        <v>28000</v>
      </c>
      <c r="T2" s="6">
        <v>28000</v>
      </c>
      <c r="U2" s="6">
        <v>28000</v>
      </c>
      <c r="V2" s="6">
        <v>28000</v>
      </c>
      <c r="W2" s="2"/>
      <c r="X2" s="6">
        <v>29000</v>
      </c>
    </row>
    <row r="3" spans="1:24">
      <c r="A3">
        <v>17</v>
      </c>
      <c r="B3">
        <v>2004</v>
      </c>
      <c r="C3" s="2" t="s">
        <v>4</v>
      </c>
      <c r="D3" s="2">
        <v>290000</v>
      </c>
      <c r="F3" s="2"/>
      <c r="G3" s="6">
        <v>50000</v>
      </c>
      <c r="H3" s="6">
        <v>50000</v>
      </c>
      <c r="I3" s="6">
        <v>50000</v>
      </c>
      <c r="J3" s="6">
        <v>50000</v>
      </c>
      <c r="K3" s="6">
        <v>50000</v>
      </c>
      <c r="L3" s="2"/>
      <c r="M3" s="6">
        <v>25000</v>
      </c>
      <c r="N3" s="6">
        <v>25000</v>
      </c>
      <c r="O3" s="6">
        <v>25000</v>
      </c>
      <c r="P3" s="6">
        <v>25000</v>
      </c>
      <c r="Q3" s="6">
        <v>25000</v>
      </c>
      <c r="R3" s="2"/>
      <c r="S3" s="6">
        <v>28000</v>
      </c>
      <c r="T3" s="6">
        <v>28000</v>
      </c>
      <c r="U3" s="6">
        <v>28000</v>
      </c>
      <c r="V3" s="6">
        <v>28000</v>
      </c>
      <c r="W3" s="6">
        <v>28000</v>
      </c>
      <c r="X3" s="2"/>
    </row>
    <row r="4" spans="1:24">
      <c r="A4">
        <v>4</v>
      </c>
      <c r="B4">
        <v>2015</v>
      </c>
      <c r="C4" s="1" t="s">
        <v>5</v>
      </c>
      <c r="D4" s="2">
        <v>290000</v>
      </c>
      <c r="E4" s="2"/>
      <c r="G4" s="2"/>
      <c r="H4" s="6">
        <v>35000</v>
      </c>
      <c r="I4" s="6">
        <v>35000</v>
      </c>
      <c r="J4" s="6">
        <v>35000</v>
      </c>
      <c r="K4" s="6">
        <v>35000</v>
      </c>
      <c r="L4" s="6">
        <v>35000</v>
      </c>
      <c r="M4" s="2"/>
      <c r="N4" s="6">
        <v>25000</v>
      </c>
      <c r="O4" s="6">
        <v>25000</v>
      </c>
      <c r="P4" s="6">
        <v>25000</v>
      </c>
      <c r="Q4" s="6">
        <v>25000</v>
      </c>
      <c r="R4" s="6">
        <v>25000</v>
      </c>
      <c r="S4" s="2"/>
      <c r="T4" s="6">
        <v>28000</v>
      </c>
      <c r="U4" s="6">
        <v>28000</v>
      </c>
      <c r="V4" s="6">
        <v>28000</v>
      </c>
      <c r="W4" s="6">
        <v>28000</v>
      </c>
      <c r="X4" s="6">
        <v>28000</v>
      </c>
    </row>
    <row r="5" spans="1:24">
      <c r="A5">
        <v>6</v>
      </c>
      <c r="B5">
        <v>2016</v>
      </c>
      <c r="C5" s="1" t="s">
        <v>6</v>
      </c>
      <c r="D5" s="2">
        <v>290000</v>
      </c>
      <c r="F5" s="2"/>
      <c r="G5" s="2"/>
      <c r="H5" s="2"/>
      <c r="I5" s="6">
        <v>35000</v>
      </c>
      <c r="J5" s="6">
        <v>35000</v>
      </c>
      <c r="K5" s="6">
        <v>35000</v>
      </c>
      <c r="L5" s="6">
        <v>35000</v>
      </c>
      <c r="M5" s="6">
        <v>35000</v>
      </c>
      <c r="N5" s="2"/>
      <c r="O5" s="6">
        <v>25000</v>
      </c>
      <c r="P5" s="6">
        <v>25000</v>
      </c>
      <c r="Q5" s="6">
        <v>25000</v>
      </c>
      <c r="R5" s="6">
        <v>25000</v>
      </c>
      <c r="S5" s="6">
        <v>25000</v>
      </c>
      <c r="T5" s="2"/>
      <c r="U5" s="6">
        <v>28000</v>
      </c>
      <c r="V5" s="6">
        <v>28000</v>
      </c>
      <c r="W5" s="6">
        <v>28000</v>
      </c>
      <c r="X5" s="6">
        <v>28000</v>
      </c>
    </row>
    <row r="6" spans="1:24">
      <c r="A6">
        <v>3</v>
      </c>
      <c r="B6">
        <v>2017</v>
      </c>
      <c r="C6" s="1" t="s">
        <v>5</v>
      </c>
      <c r="D6" s="2">
        <v>290000</v>
      </c>
      <c r="F6" s="2"/>
      <c r="G6" s="2"/>
      <c r="H6" s="2"/>
      <c r="I6" s="2"/>
      <c r="J6" s="6">
        <v>35000</v>
      </c>
      <c r="K6" s="6">
        <v>35000</v>
      </c>
      <c r="L6" s="6">
        <v>35000</v>
      </c>
      <c r="M6" s="6">
        <v>35000</v>
      </c>
      <c r="N6" s="6">
        <v>35000</v>
      </c>
      <c r="O6" s="45"/>
      <c r="P6" s="6">
        <v>25000</v>
      </c>
      <c r="Q6" s="6">
        <v>25000</v>
      </c>
      <c r="R6" s="6">
        <v>25000</v>
      </c>
      <c r="S6" s="6">
        <v>25000</v>
      </c>
      <c r="T6" s="6">
        <v>25000</v>
      </c>
      <c r="U6" s="45"/>
      <c r="V6" s="6">
        <v>28000</v>
      </c>
      <c r="W6" s="6">
        <v>28000</v>
      </c>
      <c r="X6" s="6">
        <v>28000</v>
      </c>
    </row>
    <row r="7" spans="1:24">
      <c r="A7">
        <v>5</v>
      </c>
      <c r="B7">
        <v>2020</v>
      </c>
      <c r="C7" s="1" t="s">
        <v>5</v>
      </c>
      <c r="D7" s="2">
        <v>290000</v>
      </c>
      <c r="E7" s="2"/>
      <c r="F7" s="2"/>
      <c r="G7" s="2"/>
      <c r="I7" s="2"/>
      <c r="J7" s="2"/>
      <c r="K7" s="6">
        <v>30000</v>
      </c>
      <c r="L7" s="6">
        <v>30000</v>
      </c>
      <c r="M7" s="6">
        <v>30000</v>
      </c>
      <c r="N7" s="6">
        <v>30000</v>
      </c>
      <c r="O7" s="6">
        <v>30000</v>
      </c>
      <c r="P7" s="2"/>
      <c r="Q7" s="6">
        <v>25000</v>
      </c>
      <c r="R7" s="6">
        <v>25000</v>
      </c>
      <c r="S7" s="6">
        <v>25000</v>
      </c>
      <c r="T7" s="6">
        <v>25000</v>
      </c>
      <c r="U7" s="6">
        <v>25000</v>
      </c>
      <c r="V7" s="2"/>
      <c r="W7" s="6">
        <v>28000</v>
      </c>
      <c r="X7" s="6">
        <v>28000</v>
      </c>
    </row>
    <row r="8" spans="1:24">
      <c r="C8" s="1"/>
      <c r="D8" s="1"/>
      <c r="E8" s="2"/>
      <c r="F8" s="2"/>
      <c r="G8" s="2"/>
      <c r="H8" s="2"/>
      <c r="I8" s="2"/>
      <c r="J8" s="2"/>
      <c r="K8" s="2"/>
      <c r="L8" s="2"/>
      <c r="M8" s="2"/>
      <c r="N8" s="45"/>
      <c r="O8" s="2"/>
      <c r="P8" s="2"/>
      <c r="Q8" s="2"/>
      <c r="R8" s="2"/>
      <c r="S8" s="2"/>
      <c r="T8" s="2"/>
      <c r="U8" s="2"/>
      <c r="V8" s="2"/>
      <c r="W8" s="2"/>
      <c r="X8"/>
    </row>
    <row r="9" spans="1:24">
      <c r="A9">
        <v>44</v>
      </c>
      <c r="B9">
        <v>2005</v>
      </c>
      <c r="C9" s="2" t="s">
        <v>7</v>
      </c>
      <c r="D9" s="2">
        <v>190000</v>
      </c>
      <c r="E9" s="2"/>
      <c r="F9" s="6">
        <v>33000</v>
      </c>
      <c r="G9" s="6">
        <v>33000</v>
      </c>
      <c r="H9" s="6">
        <v>33000</v>
      </c>
      <c r="I9" s="6">
        <v>33000</v>
      </c>
      <c r="J9" s="6">
        <v>15000</v>
      </c>
      <c r="K9" s="6">
        <v>15000</v>
      </c>
      <c r="L9" s="6">
        <v>15000</v>
      </c>
      <c r="M9" s="6">
        <v>15000</v>
      </c>
      <c r="N9" s="6">
        <v>10000</v>
      </c>
      <c r="O9" s="6">
        <v>10000</v>
      </c>
      <c r="P9" s="6">
        <v>10000</v>
      </c>
      <c r="Q9" s="6">
        <v>10000</v>
      </c>
      <c r="R9" s="6">
        <v>12000</v>
      </c>
      <c r="S9" s="6">
        <v>12000</v>
      </c>
      <c r="T9" s="6">
        <v>12000</v>
      </c>
      <c r="U9" s="6">
        <v>12000</v>
      </c>
      <c r="V9" s="6">
        <v>14000</v>
      </c>
      <c r="W9" s="6">
        <v>14000</v>
      </c>
      <c r="X9" s="6">
        <v>14000</v>
      </c>
    </row>
    <row r="10" spans="1:24">
      <c r="A10">
        <v>94</v>
      </c>
      <c r="B10">
        <v>2007</v>
      </c>
      <c r="C10" t="s">
        <v>8</v>
      </c>
      <c r="D10" s="2">
        <v>180000</v>
      </c>
      <c r="E10" s="2"/>
      <c r="F10" s="2"/>
      <c r="G10" s="6">
        <v>33000</v>
      </c>
      <c r="H10" s="6">
        <v>33000</v>
      </c>
      <c r="I10" s="6">
        <v>33000</v>
      </c>
      <c r="J10" s="6">
        <v>33000</v>
      </c>
      <c r="K10" s="6">
        <v>15000</v>
      </c>
      <c r="L10" s="6">
        <v>15000</v>
      </c>
      <c r="M10" s="6">
        <v>15000</v>
      </c>
      <c r="N10" s="6">
        <v>15000</v>
      </c>
      <c r="O10" s="6">
        <v>10000</v>
      </c>
      <c r="P10" s="6">
        <v>10000</v>
      </c>
      <c r="Q10" s="6">
        <v>10000</v>
      </c>
      <c r="R10" s="6">
        <v>10000</v>
      </c>
      <c r="S10" s="6">
        <v>12000</v>
      </c>
      <c r="T10" s="6">
        <v>12000</v>
      </c>
      <c r="U10" s="6">
        <v>12000</v>
      </c>
      <c r="V10" s="6">
        <v>12000</v>
      </c>
      <c r="W10" s="6">
        <v>14000</v>
      </c>
      <c r="X10" s="6">
        <v>14000</v>
      </c>
    </row>
    <row r="11" spans="1:24">
      <c r="A11">
        <v>41</v>
      </c>
      <c r="B11">
        <v>2015</v>
      </c>
      <c r="C11" s="2" t="s">
        <v>7</v>
      </c>
      <c r="D11" s="2">
        <v>190000</v>
      </c>
      <c r="E11" s="2"/>
      <c r="F11" s="2"/>
      <c r="G11" s="2"/>
      <c r="H11" s="2"/>
      <c r="I11" s="2"/>
      <c r="J11" s="2"/>
      <c r="K11" s="6">
        <v>33000</v>
      </c>
      <c r="L11" s="6">
        <v>33000</v>
      </c>
      <c r="M11" s="6">
        <v>33000</v>
      </c>
      <c r="N11" s="6">
        <v>33000</v>
      </c>
      <c r="O11" s="6">
        <v>15000</v>
      </c>
      <c r="P11" s="6">
        <v>15000</v>
      </c>
      <c r="Q11" s="6">
        <v>15000</v>
      </c>
      <c r="R11" s="6">
        <v>15000</v>
      </c>
      <c r="S11" s="6">
        <v>12000</v>
      </c>
      <c r="T11" s="6">
        <v>12000</v>
      </c>
      <c r="U11" s="6">
        <v>12000</v>
      </c>
      <c r="V11" s="6">
        <v>12000</v>
      </c>
      <c r="W11" s="6">
        <v>14000</v>
      </c>
      <c r="X11" s="6">
        <v>14000</v>
      </c>
    </row>
    <row r="12" spans="1:24">
      <c r="A12">
        <v>79</v>
      </c>
      <c r="B12">
        <v>2019</v>
      </c>
      <c r="C12" s="2" t="s">
        <v>9</v>
      </c>
      <c r="D12" s="2">
        <v>190000</v>
      </c>
      <c r="E12" s="2"/>
      <c r="F12" s="2"/>
      <c r="G12" s="2"/>
      <c r="H12" s="2"/>
      <c r="I12" s="6">
        <v>33000</v>
      </c>
      <c r="J12" s="6">
        <v>33000</v>
      </c>
      <c r="K12" s="6">
        <v>33000</v>
      </c>
      <c r="L12" s="6">
        <v>33000</v>
      </c>
      <c r="M12" s="6">
        <v>15000</v>
      </c>
      <c r="N12" s="6">
        <v>15000</v>
      </c>
      <c r="O12" s="6">
        <v>15000</v>
      </c>
      <c r="P12" s="6">
        <v>15000</v>
      </c>
      <c r="Q12" s="6">
        <v>10000</v>
      </c>
      <c r="R12" s="6">
        <v>10000</v>
      </c>
      <c r="S12" s="6">
        <v>10000</v>
      </c>
      <c r="T12" s="6">
        <v>10000</v>
      </c>
      <c r="U12" s="6">
        <v>12000</v>
      </c>
      <c r="V12" s="6">
        <v>12000</v>
      </c>
      <c r="W12" s="6">
        <v>12000</v>
      </c>
      <c r="X12" s="6">
        <v>12000</v>
      </c>
    </row>
    <row r="13" spans="1:24">
      <c r="X13"/>
    </row>
    <row r="14" spans="1:24">
      <c r="A14">
        <v>92</v>
      </c>
      <c r="B14">
        <v>2020</v>
      </c>
      <c r="C14" t="s">
        <v>10</v>
      </c>
      <c r="D14" s="2">
        <v>100000</v>
      </c>
      <c r="E14" s="2"/>
      <c r="F14" s="6">
        <v>5000</v>
      </c>
      <c r="G14" s="2"/>
      <c r="H14" s="6">
        <v>6000</v>
      </c>
      <c r="I14" s="2"/>
      <c r="J14" s="6">
        <v>6000</v>
      </c>
      <c r="K14" s="2"/>
      <c r="L14" s="6">
        <v>7000</v>
      </c>
      <c r="M14" s="2"/>
      <c r="N14" s="6">
        <v>8000</v>
      </c>
      <c r="O14" s="2"/>
      <c r="P14" s="6">
        <v>9000</v>
      </c>
      <c r="Q14" s="2"/>
      <c r="R14" s="6">
        <v>10000</v>
      </c>
      <c r="S14" s="2"/>
      <c r="T14" s="6">
        <v>10000</v>
      </c>
      <c r="U14" s="2"/>
      <c r="V14" s="6">
        <v>10000</v>
      </c>
      <c r="W14" s="2"/>
      <c r="X14" s="6">
        <v>10000</v>
      </c>
    </row>
    <row r="15" spans="1:24">
      <c r="C15" t="s">
        <v>11</v>
      </c>
      <c r="D15" s="2">
        <v>100000</v>
      </c>
      <c r="F15" s="6">
        <v>18000</v>
      </c>
      <c r="G15" s="6">
        <v>18000</v>
      </c>
      <c r="H15" s="6">
        <v>18000</v>
      </c>
      <c r="I15" s="6">
        <v>18000</v>
      </c>
      <c r="J15" s="6">
        <v>18000</v>
      </c>
      <c r="L15" s="51">
        <v>5000</v>
      </c>
      <c r="M15" s="51">
        <v>5000</v>
      </c>
      <c r="N15" s="51">
        <v>5000</v>
      </c>
      <c r="O15" s="51">
        <v>5000</v>
      </c>
      <c r="P15" s="51">
        <v>5000</v>
      </c>
      <c r="R15" s="51">
        <v>5000</v>
      </c>
      <c r="S15" s="51">
        <v>5000</v>
      </c>
      <c r="T15" s="51">
        <v>5000</v>
      </c>
      <c r="U15" s="51">
        <v>5000</v>
      </c>
      <c r="V15" s="51">
        <v>5000</v>
      </c>
      <c r="W15" s="51">
        <v>5000</v>
      </c>
      <c r="X15" s="6">
        <v>5000</v>
      </c>
    </row>
    <row r="16" spans="1:24">
      <c r="A16">
        <v>70</v>
      </c>
      <c r="B16">
        <v>2020</v>
      </c>
      <c r="C16" s="46" t="s">
        <v>12</v>
      </c>
      <c r="D16" s="2">
        <v>196000</v>
      </c>
      <c r="E16" s="2"/>
      <c r="F16" s="2"/>
      <c r="G16" s="2"/>
      <c r="H16" s="2"/>
      <c r="I16" s="2"/>
      <c r="J16" s="2"/>
      <c r="K16" s="2"/>
      <c r="L16" s="2"/>
      <c r="M16" s="2"/>
      <c r="N16" s="6">
        <v>35000</v>
      </c>
      <c r="O16" s="6">
        <v>35000</v>
      </c>
      <c r="P16" s="6">
        <v>35000</v>
      </c>
      <c r="Q16" s="6">
        <v>35000</v>
      </c>
      <c r="R16" s="6">
        <v>35000</v>
      </c>
      <c r="S16" s="6">
        <v>30000</v>
      </c>
      <c r="T16" s="6">
        <v>30000</v>
      </c>
      <c r="U16" s="6">
        <v>30000</v>
      </c>
      <c r="V16" s="6">
        <v>30000</v>
      </c>
      <c r="W16" s="6">
        <v>30000</v>
      </c>
      <c r="X16" s="6">
        <v>30000</v>
      </c>
    </row>
    <row r="17" spans="1:24">
      <c r="E17" s="2"/>
      <c r="F17" s="2"/>
      <c r="G17" s="2"/>
      <c r="H17" s="2"/>
      <c r="I17" s="2"/>
      <c r="J17" s="2"/>
      <c r="K17" s="2"/>
      <c r="L17" s="2"/>
      <c r="M17" s="2"/>
      <c r="N17" s="45"/>
      <c r="O17" s="2"/>
      <c r="P17" s="2"/>
      <c r="Q17" s="2"/>
      <c r="R17" s="2"/>
      <c r="S17" s="2"/>
      <c r="T17" s="2"/>
      <c r="U17" s="2"/>
      <c r="V17" s="2"/>
      <c r="W17" s="2"/>
      <c r="X17"/>
    </row>
    <row r="18" spans="1:24">
      <c r="A18">
        <v>112</v>
      </c>
      <c r="B18">
        <v>2002</v>
      </c>
      <c r="C18" s="2" t="s">
        <v>13</v>
      </c>
      <c r="D18" s="2">
        <v>198000</v>
      </c>
      <c r="F18" s="6">
        <v>36853</v>
      </c>
      <c r="G18" s="6">
        <v>36853</v>
      </c>
      <c r="H18" s="6">
        <v>36853</v>
      </c>
      <c r="I18" s="6">
        <v>36853</v>
      </c>
      <c r="J18" s="6">
        <v>36853</v>
      </c>
      <c r="K18" s="6">
        <v>16000</v>
      </c>
      <c r="L18" s="6">
        <v>16000</v>
      </c>
      <c r="M18" s="6">
        <v>16000</v>
      </c>
      <c r="N18" s="6">
        <v>16000</v>
      </c>
      <c r="O18" s="6">
        <v>16000</v>
      </c>
      <c r="P18" s="2"/>
      <c r="Q18" s="6">
        <v>16000</v>
      </c>
      <c r="R18" s="6">
        <v>16000</v>
      </c>
      <c r="S18" s="6">
        <v>16000</v>
      </c>
      <c r="T18" s="6">
        <v>16000</v>
      </c>
      <c r="U18" s="6">
        <v>16000</v>
      </c>
      <c r="V18" s="2"/>
      <c r="W18" s="6">
        <v>16000</v>
      </c>
      <c r="X18" s="6">
        <v>16000</v>
      </c>
    </row>
    <row r="19" spans="1:24">
      <c r="A19">
        <v>113</v>
      </c>
      <c r="B19">
        <v>2002</v>
      </c>
      <c r="C19" s="2" t="s">
        <v>14</v>
      </c>
      <c r="D19" s="2">
        <v>198000</v>
      </c>
      <c r="E19" s="2"/>
      <c r="F19" s="6">
        <v>36853</v>
      </c>
      <c r="G19" s="6">
        <v>36853</v>
      </c>
      <c r="H19" s="6">
        <v>36853</v>
      </c>
      <c r="I19" s="6">
        <v>36853</v>
      </c>
      <c r="J19" s="6">
        <v>36853</v>
      </c>
      <c r="L19" s="6">
        <v>16000</v>
      </c>
      <c r="M19" s="6">
        <v>16000</v>
      </c>
      <c r="N19" s="6">
        <v>16000</v>
      </c>
      <c r="O19" s="6">
        <v>16000</v>
      </c>
      <c r="P19" s="6">
        <v>16000</v>
      </c>
      <c r="R19" s="6">
        <v>16000</v>
      </c>
      <c r="S19" s="6">
        <v>16000</v>
      </c>
      <c r="T19" s="6">
        <v>16000</v>
      </c>
      <c r="U19" s="6">
        <v>16000</v>
      </c>
      <c r="V19" s="6">
        <v>16000</v>
      </c>
      <c r="W19" s="2"/>
      <c r="X19"/>
    </row>
    <row r="20" spans="1:24">
      <c r="A20">
        <v>104</v>
      </c>
      <c r="B20">
        <v>2007</v>
      </c>
      <c r="C20" s="2" t="s">
        <v>15</v>
      </c>
      <c r="D20" s="2">
        <v>198000</v>
      </c>
      <c r="E20" s="2"/>
      <c r="G20" s="6">
        <v>32000</v>
      </c>
      <c r="H20" s="6">
        <v>32000</v>
      </c>
      <c r="I20" s="6">
        <v>32000</v>
      </c>
      <c r="J20" s="6">
        <v>32000</v>
      </c>
      <c r="K20" s="6">
        <v>32000</v>
      </c>
      <c r="M20" s="6">
        <v>16000</v>
      </c>
      <c r="N20" s="6">
        <v>16000</v>
      </c>
      <c r="O20" s="6">
        <v>16000</v>
      </c>
      <c r="P20" s="6">
        <v>16000</v>
      </c>
      <c r="Q20" s="6">
        <v>16000</v>
      </c>
      <c r="R20" s="2"/>
      <c r="S20" s="6">
        <v>16000</v>
      </c>
      <c r="T20" s="6">
        <v>16000</v>
      </c>
      <c r="U20" s="6">
        <v>16000</v>
      </c>
      <c r="V20" s="6">
        <v>16000</v>
      </c>
      <c r="W20" s="6">
        <v>16000</v>
      </c>
      <c r="X20" s="6">
        <v>16000</v>
      </c>
    </row>
    <row r="21" spans="1:24">
      <c r="A21">
        <v>105</v>
      </c>
      <c r="B21">
        <v>2009</v>
      </c>
      <c r="C21" s="2" t="s">
        <v>16</v>
      </c>
      <c r="D21" s="2">
        <v>198000</v>
      </c>
      <c r="H21" s="6">
        <v>32000</v>
      </c>
      <c r="I21" s="6">
        <v>32000</v>
      </c>
      <c r="J21" s="6">
        <v>32000</v>
      </c>
      <c r="K21" s="6">
        <v>32000</v>
      </c>
      <c r="L21" s="6">
        <v>32000</v>
      </c>
      <c r="M21" s="2"/>
      <c r="N21" s="6">
        <v>16000</v>
      </c>
      <c r="O21" s="6">
        <v>16000</v>
      </c>
      <c r="P21" s="6">
        <v>16000</v>
      </c>
      <c r="Q21" s="6">
        <v>16000</v>
      </c>
      <c r="R21" s="6">
        <v>16000</v>
      </c>
      <c r="S21" s="2"/>
      <c r="T21" s="6">
        <v>16000</v>
      </c>
      <c r="U21" s="6">
        <v>16000</v>
      </c>
      <c r="V21" s="6">
        <v>16000</v>
      </c>
      <c r="W21" s="6">
        <v>16000</v>
      </c>
      <c r="X21" s="6">
        <v>16000</v>
      </c>
    </row>
    <row r="22" spans="1:24">
      <c r="A22">
        <v>118</v>
      </c>
      <c r="B22">
        <v>2018</v>
      </c>
      <c r="C22" s="2" t="s">
        <v>17</v>
      </c>
      <c r="D22" s="2">
        <v>198000</v>
      </c>
      <c r="E22" s="2"/>
      <c r="F22" s="2"/>
      <c r="G22" s="2"/>
      <c r="H22" s="2"/>
      <c r="I22" s="6">
        <v>32000</v>
      </c>
      <c r="J22" s="6">
        <v>32000</v>
      </c>
      <c r="K22" s="6">
        <v>32000</v>
      </c>
      <c r="L22" s="6">
        <v>32000</v>
      </c>
      <c r="M22" s="6">
        <v>32000</v>
      </c>
      <c r="N22" s="2"/>
      <c r="O22" s="6">
        <v>16000</v>
      </c>
      <c r="P22" s="6">
        <v>16000</v>
      </c>
      <c r="Q22" s="6">
        <v>16000</v>
      </c>
      <c r="R22" s="6">
        <v>16000</v>
      </c>
      <c r="S22" s="6">
        <v>16000</v>
      </c>
      <c r="T22" s="2"/>
      <c r="U22" s="6">
        <v>16000</v>
      </c>
      <c r="V22" s="6">
        <v>16000</v>
      </c>
      <c r="W22" s="6">
        <v>16000</v>
      </c>
      <c r="X22" s="6">
        <v>16000</v>
      </c>
    </row>
    <row r="23" spans="1:24">
      <c r="A23">
        <v>106</v>
      </c>
      <c r="B23">
        <v>2020</v>
      </c>
      <c r="C23" s="2" t="s">
        <v>18</v>
      </c>
      <c r="D23" s="2">
        <v>190000</v>
      </c>
      <c r="N23" s="6">
        <v>32000</v>
      </c>
      <c r="O23" s="6">
        <v>32000</v>
      </c>
      <c r="P23" s="6">
        <v>32000</v>
      </c>
      <c r="Q23" s="6">
        <v>32000</v>
      </c>
      <c r="R23" s="6">
        <v>32000</v>
      </c>
      <c r="S23" s="2"/>
      <c r="T23" s="6">
        <v>16000</v>
      </c>
      <c r="U23" s="6">
        <v>16000</v>
      </c>
      <c r="V23" s="6">
        <v>16000</v>
      </c>
      <c r="W23" s="6">
        <v>16000</v>
      </c>
      <c r="X23" s="6">
        <v>16000</v>
      </c>
    </row>
    <row r="24" spans="1:24">
      <c r="D24" s="2"/>
      <c r="E24" s="2"/>
      <c r="F24" s="2"/>
      <c r="G24" s="2"/>
      <c r="H24" s="2"/>
      <c r="I24" s="2"/>
      <c r="J24" s="2"/>
      <c r="K24" s="2"/>
      <c r="L24" s="2"/>
      <c r="M24" s="2"/>
      <c r="N24" s="2"/>
      <c r="O24" s="2"/>
      <c r="P24" s="2"/>
      <c r="Q24" s="2"/>
      <c r="R24" s="2"/>
      <c r="S24" s="2"/>
      <c r="T24" s="2"/>
      <c r="U24" s="2"/>
      <c r="V24" s="2"/>
      <c r="W24" s="2"/>
      <c r="X24" s="2"/>
    </row>
    <row r="25" spans="1:24">
      <c r="A25">
        <v>14</v>
      </c>
      <c r="B25">
        <v>2016</v>
      </c>
      <c r="C25" t="s">
        <v>19</v>
      </c>
      <c r="D25" s="2">
        <v>180000</v>
      </c>
      <c r="K25" s="2"/>
      <c r="L25" s="6">
        <v>19792</v>
      </c>
      <c r="M25" s="6">
        <v>19792</v>
      </c>
      <c r="N25" s="6">
        <v>19792</v>
      </c>
      <c r="O25" s="6">
        <v>19792</v>
      </c>
      <c r="P25" s="6">
        <v>19792</v>
      </c>
      <c r="Q25" s="2"/>
      <c r="R25" s="6">
        <v>19792</v>
      </c>
      <c r="S25" s="6">
        <v>19792</v>
      </c>
      <c r="T25" s="6">
        <v>19792</v>
      </c>
      <c r="U25" s="6">
        <v>19792</v>
      </c>
      <c r="V25" s="6">
        <v>19792</v>
      </c>
      <c r="X25" s="6">
        <v>19792</v>
      </c>
    </row>
    <row r="26" spans="1:24">
      <c r="A26">
        <v>29</v>
      </c>
      <c r="B26">
        <v>2020</v>
      </c>
      <c r="C26" s="47" t="s">
        <v>20</v>
      </c>
      <c r="D26" s="2">
        <v>85000</v>
      </c>
      <c r="N26"/>
      <c r="S26" s="2"/>
      <c r="T26" s="2"/>
      <c r="U26" s="2"/>
      <c r="V26" s="2"/>
      <c r="W26" s="2"/>
      <c r="X26" s="2"/>
    </row>
    <row r="27" spans="1:24">
      <c r="D27" s="2"/>
      <c r="N27"/>
      <c r="S27" s="2"/>
      <c r="T27" s="2"/>
      <c r="U27" s="2"/>
      <c r="V27" s="2"/>
      <c r="W27" s="2"/>
      <c r="X27" s="2"/>
    </row>
    <row r="28" spans="1:24">
      <c r="A28">
        <v>96</v>
      </c>
      <c r="B28">
        <v>2007</v>
      </c>
      <c r="C28" s="47" t="s">
        <v>21</v>
      </c>
      <c r="D28" s="2">
        <v>500000</v>
      </c>
      <c r="N28"/>
      <c r="S28" s="2"/>
      <c r="T28" s="2"/>
      <c r="U28" s="2"/>
      <c r="V28" s="2"/>
      <c r="W28" s="2"/>
      <c r="X28" s="2"/>
    </row>
    <row r="29" spans="1:24">
      <c r="A29">
        <v>25</v>
      </c>
      <c r="B29">
        <v>2020</v>
      </c>
      <c r="C29" s="47" t="s">
        <v>22</v>
      </c>
      <c r="D29" s="2">
        <v>375000</v>
      </c>
      <c r="N29"/>
      <c r="S29" s="2"/>
      <c r="T29" s="2"/>
      <c r="U29" s="2"/>
      <c r="V29" s="2"/>
      <c r="W29" s="2"/>
      <c r="X29" s="2"/>
    </row>
    <row r="30" spans="1:24">
      <c r="A30">
        <v>155</v>
      </c>
      <c r="B30">
        <v>2021</v>
      </c>
      <c r="C30" s="47" t="s">
        <v>23</v>
      </c>
      <c r="D30" s="2">
        <v>303000</v>
      </c>
      <c r="N30"/>
      <c r="S30" s="2"/>
      <c r="T30" s="2"/>
      <c r="U30" s="2"/>
      <c r="V30" s="2"/>
      <c r="W30" s="2"/>
      <c r="X30" s="2"/>
    </row>
    <row r="31" spans="1:24">
      <c r="B31">
        <v>2021</v>
      </c>
      <c r="C31" s="47" t="s">
        <v>24</v>
      </c>
      <c r="D31" s="2">
        <v>211000</v>
      </c>
      <c r="N31"/>
      <c r="S31" s="2"/>
      <c r="T31" s="2"/>
      <c r="U31" s="2"/>
      <c r="V31" s="2"/>
      <c r="W31" s="2"/>
      <c r="X31" s="2"/>
    </row>
    <row r="32" spans="1:24">
      <c r="D32" s="2"/>
      <c r="N32"/>
      <c r="S32" s="2"/>
      <c r="T32" s="2"/>
      <c r="U32" s="2"/>
      <c r="V32" s="2"/>
      <c r="W32" s="2"/>
      <c r="X32" s="2"/>
    </row>
    <row r="33" spans="1:24">
      <c r="A33">
        <v>30</v>
      </c>
      <c r="B33">
        <v>2020</v>
      </c>
      <c r="C33" s="47" t="s">
        <v>25</v>
      </c>
      <c r="D33" s="2">
        <v>44000</v>
      </c>
      <c r="N33"/>
      <c r="S33" s="2"/>
      <c r="T33" s="2"/>
      <c r="U33" s="2"/>
      <c r="V33" s="2"/>
      <c r="W33" s="2"/>
      <c r="X33" s="2"/>
    </row>
    <row r="34" spans="1:24">
      <c r="A34">
        <v>33</v>
      </c>
      <c r="B34">
        <v>2002</v>
      </c>
      <c r="C34" s="47" t="s">
        <v>26</v>
      </c>
      <c r="D34" s="2">
        <v>80000</v>
      </c>
      <c r="N34"/>
      <c r="S34" s="2"/>
      <c r="T34" s="2"/>
      <c r="U34" s="2"/>
      <c r="V34" s="2"/>
      <c r="W34" s="2"/>
      <c r="X34" s="2"/>
    </row>
    <row r="35" spans="1:24">
      <c r="D35" s="2"/>
      <c r="N35"/>
      <c r="S35" s="2"/>
      <c r="T35" s="2"/>
      <c r="U35" s="2"/>
      <c r="V35" s="2"/>
      <c r="W35" s="2"/>
      <c r="X35" s="2"/>
    </row>
    <row r="36" spans="1:24">
      <c r="A36">
        <v>71</v>
      </c>
      <c r="B36">
        <v>2016</v>
      </c>
      <c r="C36" s="48" t="s">
        <v>27</v>
      </c>
      <c r="D36" s="3">
        <v>80000</v>
      </c>
      <c r="N36"/>
      <c r="S36" s="2"/>
      <c r="T36" s="2"/>
      <c r="U36" s="2"/>
      <c r="V36" s="2"/>
      <c r="W36" s="2"/>
      <c r="X36" s="2"/>
    </row>
    <row r="37" spans="1:24">
      <c r="A37">
        <v>72</v>
      </c>
      <c r="B37">
        <v>2014</v>
      </c>
      <c r="C37" s="47" t="s">
        <v>28</v>
      </c>
      <c r="D37" s="2">
        <v>182000</v>
      </c>
      <c r="N37"/>
      <c r="S37" s="2"/>
      <c r="T37" s="2"/>
      <c r="U37" s="2"/>
      <c r="V37" s="2"/>
      <c r="W37" s="2"/>
      <c r="X37" s="2"/>
    </row>
    <row r="38" spans="1:24">
      <c r="A38">
        <v>73</v>
      </c>
      <c r="B38">
        <v>1998</v>
      </c>
      <c r="C38" s="47" t="s">
        <v>29</v>
      </c>
      <c r="D38" s="2">
        <v>130000</v>
      </c>
      <c r="N38"/>
      <c r="S38" s="2"/>
      <c r="T38" s="2"/>
      <c r="U38" s="2"/>
      <c r="V38" s="2"/>
      <c r="W38" s="2"/>
      <c r="X38" s="2"/>
    </row>
    <row r="39" spans="1:24">
      <c r="A39">
        <v>76</v>
      </c>
      <c r="B39">
        <v>2018</v>
      </c>
      <c r="C39" s="47" t="s">
        <v>30</v>
      </c>
      <c r="D39" s="2">
        <v>130000</v>
      </c>
      <c r="N39"/>
      <c r="S39" s="2"/>
      <c r="T39" s="2"/>
      <c r="U39" s="2"/>
      <c r="V39" s="2"/>
      <c r="W39" s="2"/>
      <c r="X39" s="2"/>
    </row>
    <row r="40" spans="1:24">
      <c r="D40" s="2"/>
      <c r="N40"/>
      <c r="S40" s="2"/>
      <c r="T40" s="2"/>
      <c r="U40" s="2"/>
      <c r="V40" s="2"/>
      <c r="W40" s="2"/>
      <c r="X40" s="2"/>
    </row>
    <row r="41" spans="1:24">
      <c r="A41">
        <v>152</v>
      </c>
      <c r="B41">
        <v>2003</v>
      </c>
      <c r="C41" s="48" t="s">
        <v>31</v>
      </c>
      <c r="D41" s="2" t="s">
        <v>32</v>
      </c>
      <c r="N41"/>
      <c r="S41" s="2"/>
      <c r="T41" s="2"/>
      <c r="U41" s="2"/>
      <c r="V41" s="2"/>
      <c r="W41" s="2"/>
      <c r="X41" s="2"/>
    </row>
    <row r="42" spans="1:24">
      <c r="N42"/>
      <c r="X42" s="2"/>
    </row>
    <row r="43" spans="1:24">
      <c r="A43">
        <v>159</v>
      </c>
      <c r="B43">
        <v>2019</v>
      </c>
      <c r="C43" s="47" t="s">
        <v>33</v>
      </c>
      <c r="D43" s="2">
        <v>20000</v>
      </c>
      <c r="N43"/>
      <c r="S43" s="2"/>
      <c r="T43" s="2"/>
      <c r="U43" s="2"/>
      <c r="V43" s="2"/>
      <c r="W43" s="2"/>
      <c r="X43" s="2"/>
    </row>
    <row r="44" spans="1:24">
      <c r="N44"/>
      <c r="X44" s="2"/>
    </row>
    <row r="45" spans="1:24">
      <c r="A45">
        <v>58</v>
      </c>
      <c r="B45">
        <v>2020</v>
      </c>
      <c r="C45" s="47" t="s">
        <v>34</v>
      </c>
      <c r="D45" s="2">
        <v>67000</v>
      </c>
      <c r="N45"/>
      <c r="V45" s="2"/>
      <c r="W45" s="2"/>
      <c r="X45" s="2"/>
    </row>
    <row r="46" spans="1:24">
      <c r="A46">
        <v>20</v>
      </c>
      <c r="B46">
        <v>2021</v>
      </c>
      <c r="C46" s="47" t="s">
        <v>35</v>
      </c>
      <c r="D46" s="2">
        <v>173000</v>
      </c>
      <c r="N46"/>
      <c r="X46" s="2"/>
    </row>
    <row r="47" spans="1:24">
      <c r="D47" s="2"/>
      <c r="N47"/>
      <c r="V47" s="2"/>
      <c r="W47" s="2"/>
      <c r="X47" s="2"/>
    </row>
    <row r="48" spans="1:24">
      <c r="N48"/>
      <c r="V48" s="2"/>
      <c r="W48" s="2"/>
      <c r="X48" s="2"/>
    </row>
    <row r="49" spans="1:25" ht="12.6" customHeight="1">
      <c r="N49"/>
      <c r="S49" s="2"/>
      <c r="T49" s="2"/>
      <c r="U49" s="2"/>
      <c r="V49" s="2"/>
      <c r="W49" s="2"/>
      <c r="X49" s="2"/>
    </row>
    <row r="50" spans="1:25">
      <c r="A50">
        <v>20</v>
      </c>
      <c r="C50" t="s">
        <v>36</v>
      </c>
      <c r="D50" s="2">
        <f>SUM(D2:D25)</f>
        <v>4246000</v>
      </c>
      <c r="F50" s="2"/>
      <c r="G50" s="2"/>
      <c r="H50" s="2"/>
      <c r="I50" s="2"/>
      <c r="J50" s="2"/>
      <c r="K50" s="2"/>
      <c r="L50" s="2"/>
      <c r="M50" s="2"/>
      <c r="N50" s="2"/>
      <c r="O50" s="2"/>
      <c r="P50" s="2"/>
      <c r="Q50" s="2"/>
      <c r="R50" s="2"/>
      <c r="S50" s="2"/>
      <c r="T50" s="2"/>
      <c r="U50" s="2"/>
      <c r="V50" s="2"/>
      <c r="W50" s="2"/>
      <c r="X50" s="2"/>
    </row>
    <row r="51" spans="1:25">
      <c r="A51">
        <v>14</v>
      </c>
      <c r="D51" s="2">
        <f>SUM(D26:D46)</f>
        <v>2380000</v>
      </c>
      <c r="F51" s="2"/>
      <c r="G51" s="2"/>
      <c r="H51" s="2"/>
      <c r="I51" s="2"/>
      <c r="J51" s="2"/>
      <c r="K51" s="2"/>
      <c r="L51" s="2"/>
      <c r="M51" s="2"/>
      <c r="N51" s="2"/>
      <c r="O51" s="2"/>
      <c r="P51" s="2"/>
      <c r="Q51" s="2"/>
      <c r="R51" s="2"/>
      <c r="S51" s="2"/>
      <c r="T51" s="2"/>
      <c r="U51" s="2"/>
      <c r="V51" s="2"/>
      <c r="W51" s="2"/>
      <c r="X51" s="2"/>
    </row>
    <row r="52" spans="1:25">
      <c r="A52">
        <v>34</v>
      </c>
      <c r="C52" t="s">
        <v>37</v>
      </c>
      <c r="D52" s="2">
        <f>SUM(D2:D46)</f>
        <v>6626000</v>
      </c>
      <c r="E52" s="2">
        <f t="shared" ref="E52:X52" si="0">SUM(E2:E45)</f>
        <v>0</v>
      </c>
      <c r="F52" s="2">
        <f t="shared" si="0"/>
        <v>189083</v>
      </c>
      <c r="G52" s="2">
        <f t="shared" si="0"/>
        <v>299083</v>
      </c>
      <c r="H52" s="2">
        <f t="shared" si="0"/>
        <v>372083</v>
      </c>
      <c r="I52" s="2">
        <f t="shared" si="0"/>
        <v>466083</v>
      </c>
      <c r="J52" s="2">
        <f t="shared" si="0"/>
        <v>489083</v>
      </c>
      <c r="K52" s="2">
        <f t="shared" si="0"/>
        <v>393000</v>
      </c>
      <c r="L52" s="2">
        <f t="shared" si="0"/>
        <v>383792</v>
      </c>
      <c r="M52" s="2">
        <f t="shared" si="0"/>
        <v>332792</v>
      </c>
      <c r="N52" s="2">
        <f t="shared" si="0"/>
        <v>376792</v>
      </c>
      <c r="O52" s="2">
        <f t="shared" si="0"/>
        <v>351792</v>
      </c>
      <c r="P52" s="2">
        <f t="shared" si="0"/>
        <v>339792</v>
      </c>
      <c r="Q52" s="2">
        <f t="shared" si="0"/>
        <v>301000</v>
      </c>
      <c r="R52" s="2">
        <f>SUM(R2:R44)</f>
        <v>340792</v>
      </c>
      <c r="S52" s="2">
        <f>SUM(S2:S44)</f>
        <v>295792</v>
      </c>
      <c r="T52" s="2">
        <f>SUM(T2:T44)</f>
        <v>324792</v>
      </c>
      <c r="U52" s="2">
        <f>SUM(U2:U44)</f>
        <v>335792</v>
      </c>
      <c r="V52" s="2">
        <f t="shared" si="0"/>
        <v>334792</v>
      </c>
      <c r="W52" s="2">
        <f t="shared" si="0"/>
        <v>309000</v>
      </c>
      <c r="X52" s="2">
        <f t="shared" si="0"/>
        <v>339792</v>
      </c>
      <c r="Y52" s="2">
        <f>SUM(E52:X52)</f>
        <v>6575127</v>
      </c>
    </row>
    <row r="53" spans="1:25">
      <c r="E53" s="2"/>
      <c r="F53" s="2"/>
      <c r="G53" s="2"/>
      <c r="H53" s="2"/>
      <c r="I53" s="2"/>
      <c r="J53" s="2"/>
      <c r="K53" s="2"/>
      <c r="L53" s="2"/>
      <c r="M53" s="2"/>
      <c r="N53" s="2"/>
      <c r="O53" s="2"/>
      <c r="P53" s="2"/>
      <c r="Q53" s="2"/>
      <c r="R53" s="2"/>
      <c r="S53" s="2"/>
      <c r="T53" s="2"/>
      <c r="U53" s="2"/>
      <c r="V53" s="2"/>
      <c r="W53" s="2"/>
      <c r="X53" s="2"/>
    </row>
    <row r="54" spans="1:25">
      <c r="F54" s="2"/>
      <c r="G54" s="2"/>
      <c r="H54" s="2"/>
      <c r="I54" s="2"/>
      <c r="J54" s="2"/>
      <c r="K54" s="2"/>
      <c r="L54" s="2"/>
      <c r="M54" s="2"/>
      <c r="N54" s="2"/>
      <c r="O54" s="2"/>
      <c r="P54" s="2"/>
      <c r="Q54" s="2"/>
      <c r="R54" s="2"/>
      <c r="S54" s="2"/>
      <c r="T54" s="2"/>
      <c r="U54" s="2"/>
      <c r="V54" s="2"/>
      <c r="W54" s="2"/>
      <c r="X54" s="2"/>
    </row>
    <row r="55" spans="1:25">
      <c r="A55" s="1" t="s">
        <v>38</v>
      </c>
      <c r="E55" s="2">
        <v>200000</v>
      </c>
      <c r="F55" s="2">
        <v>243500</v>
      </c>
      <c r="G55" s="2">
        <v>200000</v>
      </c>
      <c r="H55" s="2">
        <v>200000</v>
      </c>
      <c r="I55" s="2">
        <v>200000</v>
      </c>
      <c r="J55" s="2">
        <v>200000</v>
      </c>
      <c r="K55" s="2">
        <v>200000</v>
      </c>
      <c r="L55" s="2">
        <v>200000</v>
      </c>
      <c r="M55" s="2">
        <v>200000</v>
      </c>
      <c r="N55" s="2">
        <v>200000</v>
      </c>
      <c r="O55" s="2">
        <v>200000</v>
      </c>
      <c r="P55" s="2">
        <v>200000</v>
      </c>
      <c r="Q55" s="2">
        <v>200000</v>
      </c>
      <c r="R55" s="2">
        <v>200000</v>
      </c>
      <c r="S55" s="2">
        <v>200000</v>
      </c>
      <c r="T55" s="2">
        <v>200000</v>
      </c>
      <c r="U55" s="2">
        <v>200000</v>
      </c>
      <c r="V55" s="2">
        <v>200000</v>
      </c>
      <c r="W55" s="2">
        <v>200000</v>
      </c>
      <c r="X55" s="2">
        <v>200000</v>
      </c>
      <c r="Y55" s="2">
        <f>SUM(E55:X55)</f>
        <v>4043500</v>
      </c>
    </row>
    <row r="56" spans="1:25">
      <c r="N56" s="2"/>
      <c r="X56" s="2"/>
    </row>
    <row r="57" spans="1:25">
      <c r="A57" s="1" t="s">
        <v>39</v>
      </c>
      <c r="E57" s="4">
        <f>SUM(E55-E52)</f>
        <v>200000</v>
      </c>
      <c r="F57" s="4">
        <f t="shared" ref="F57:X57" si="1">SUM(F55-F52)</f>
        <v>54417</v>
      </c>
      <c r="G57" s="4">
        <f t="shared" si="1"/>
        <v>-99083</v>
      </c>
      <c r="H57" s="4">
        <f t="shared" si="1"/>
        <v>-172083</v>
      </c>
      <c r="I57" s="4">
        <f t="shared" si="1"/>
        <v>-266083</v>
      </c>
      <c r="J57" s="4">
        <f t="shared" si="1"/>
        <v>-289083</v>
      </c>
      <c r="K57" s="4">
        <f t="shared" si="1"/>
        <v>-193000</v>
      </c>
      <c r="L57" s="4">
        <f t="shared" si="1"/>
        <v>-183792</v>
      </c>
      <c r="M57" s="4">
        <f t="shared" si="1"/>
        <v>-132792</v>
      </c>
      <c r="N57" s="4">
        <f t="shared" si="1"/>
        <v>-176792</v>
      </c>
      <c r="O57" s="4">
        <f t="shared" si="1"/>
        <v>-151792</v>
      </c>
      <c r="P57" s="4">
        <f t="shared" si="1"/>
        <v>-139792</v>
      </c>
      <c r="Q57" s="4">
        <f t="shared" si="1"/>
        <v>-101000</v>
      </c>
      <c r="R57" s="4">
        <f t="shared" si="1"/>
        <v>-140792</v>
      </c>
      <c r="S57" s="4">
        <f t="shared" si="1"/>
        <v>-95792</v>
      </c>
      <c r="T57" s="4">
        <f t="shared" si="1"/>
        <v>-124792</v>
      </c>
      <c r="U57" s="4">
        <f t="shared" si="1"/>
        <v>-135792</v>
      </c>
      <c r="V57" s="4">
        <f t="shared" si="1"/>
        <v>-134792</v>
      </c>
      <c r="W57" s="4">
        <f t="shared" si="1"/>
        <v>-109000</v>
      </c>
      <c r="X57" s="4">
        <f t="shared" si="1"/>
        <v>-139792</v>
      </c>
      <c r="Y57" s="4">
        <f>SUM(E57:X57)</f>
        <v>-2531627</v>
      </c>
    </row>
    <row r="58" spans="1:25">
      <c r="N58" s="2"/>
      <c r="X58" s="2"/>
    </row>
    <row r="59" spans="1:25">
      <c r="X59" s="2"/>
    </row>
    <row r="60" spans="1:25">
      <c r="X60" s="2"/>
    </row>
    <row r="61" spans="1:25">
      <c r="X61" s="2"/>
    </row>
    <row r="62" spans="1:25">
      <c r="X62" s="2"/>
    </row>
    <row r="63" spans="1:25">
      <c r="H63" s="5"/>
      <c r="I63" s="5"/>
      <c r="J63" s="5"/>
      <c r="K63" s="5"/>
      <c r="L63" s="5"/>
      <c r="M63" s="5"/>
      <c r="O63" s="5"/>
      <c r="P63" s="5"/>
      <c r="Q63" s="5"/>
      <c r="R63" s="5"/>
      <c r="S63" s="5"/>
      <c r="T63" s="5"/>
      <c r="U63" s="5"/>
      <c r="X63" s="2"/>
    </row>
    <row r="64" spans="1:25">
      <c r="H64" s="5"/>
      <c r="I64" s="5"/>
      <c r="J64" s="5"/>
      <c r="K64" s="5"/>
      <c r="L64" s="5"/>
      <c r="M64" s="5"/>
      <c r="O64" s="5"/>
      <c r="P64" s="5"/>
      <c r="Q64" s="5"/>
      <c r="R64" s="5"/>
      <c r="S64" s="5"/>
      <c r="T64" s="5"/>
      <c r="U64" s="5"/>
      <c r="X64" s="2"/>
    </row>
    <row r="65" spans="8:21">
      <c r="H65" s="5"/>
      <c r="I65" s="5"/>
      <c r="J65" s="5"/>
      <c r="K65" s="5"/>
      <c r="L65" s="5"/>
      <c r="M65" s="5"/>
      <c r="O65" s="5"/>
      <c r="P65" s="5"/>
      <c r="Q65" s="5"/>
      <c r="R65" s="5"/>
      <c r="S65" s="5"/>
      <c r="T65" s="5"/>
      <c r="U65" s="5"/>
    </row>
    <row r="66" spans="8:21">
      <c r="H66" s="5"/>
      <c r="I66" s="5"/>
      <c r="J66" s="5"/>
      <c r="K66" s="5"/>
      <c r="L66" s="5"/>
      <c r="M66" s="5"/>
      <c r="O66" s="5"/>
      <c r="P66" s="5"/>
      <c r="Q66" s="5"/>
      <c r="R66" s="5"/>
      <c r="S66" s="5"/>
      <c r="T66" s="5"/>
      <c r="U66" s="5"/>
    </row>
    <row r="67" spans="8:21">
      <c r="H67" s="5"/>
      <c r="I67" s="5"/>
      <c r="J67" s="5"/>
      <c r="K67" s="5"/>
      <c r="L67" s="5"/>
      <c r="M67" s="5"/>
      <c r="O67" s="5"/>
      <c r="P67" s="5"/>
      <c r="Q67" s="5"/>
      <c r="R67" s="5"/>
      <c r="S67" s="5"/>
      <c r="T67" s="5"/>
      <c r="U67" s="5"/>
    </row>
    <row r="68" spans="8:21">
      <c r="H68" s="5"/>
      <c r="I68" s="5"/>
      <c r="J68" s="5"/>
      <c r="K68" s="5"/>
      <c r="L68" s="5"/>
      <c r="M68" s="5"/>
      <c r="O68" s="5"/>
      <c r="P68" s="5"/>
      <c r="Q68" s="5"/>
      <c r="R68" s="5"/>
      <c r="S68" s="5"/>
      <c r="T68" s="5"/>
      <c r="U68" s="5"/>
    </row>
    <row r="69" spans="8:21">
      <c r="H69" s="5"/>
      <c r="I69" s="5"/>
      <c r="J69" s="5"/>
      <c r="K69" s="5"/>
      <c r="L69" s="5"/>
      <c r="M69" s="5"/>
      <c r="O69" s="5"/>
      <c r="P69" s="5"/>
      <c r="Q69" s="5"/>
      <c r="R69" s="5"/>
      <c r="S69" s="5"/>
      <c r="T69" s="5"/>
      <c r="U69" s="5"/>
    </row>
    <row r="70" spans="8:21">
      <c r="H70" s="5"/>
      <c r="I70" s="5"/>
      <c r="J70" s="5"/>
      <c r="K70" s="5"/>
      <c r="L70" s="5"/>
      <c r="M70" s="5"/>
      <c r="O70" s="5"/>
      <c r="P70" s="5"/>
      <c r="Q70" s="5"/>
      <c r="R70" s="5"/>
      <c r="S70" s="5"/>
      <c r="T70" s="5"/>
      <c r="U70" s="5"/>
    </row>
    <row r="71" spans="8:21">
      <c r="H71" s="5"/>
      <c r="I71" s="5"/>
      <c r="J71" s="5"/>
      <c r="K71" s="5"/>
      <c r="L71" s="5"/>
      <c r="M71" s="5"/>
      <c r="O71" s="5"/>
      <c r="P71" s="5"/>
      <c r="Q71" s="5"/>
      <c r="R71" s="5"/>
      <c r="S71" s="5"/>
      <c r="T71" s="5"/>
      <c r="U71" s="5"/>
    </row>
    <row r="72" spans="8:21">
      <c r="H72" s="5"/>
      <c r="I72" s="5"/>
      <c r="J72" s="5"/>
      <c r="K72" s="5"/>
      <c r="L72" s="5"/>
      <c r="M72" s="5"/>
      <c r="O72" s="5"/>
      <c r="P72" s="5"/>
      <c r="Q72" s="5"/>
      <c r="R72" s="5"/>
      <c r="S72" s="5"/>
      <c r="T72" s="5"/>
      <c r="U72" s="5"/>
    </row>
    <row r="73" spans="8:21">
      <c r="H73" s="5"/>
      <c r="I73" s="5"/>
      <c r="J73" s="5"/>
      <c r="K73" s="5"/>
      <c r="L73" s="5"/>
      <c r="M73" s="5"/>
      <c r="O73" s="5"/>
      <c r="P73" s="5"/>
      <c r="Q73" s="5"/>
      <c r="R73" s="5"/>
      <c r="S73" s="5"/>
      <c r="T73" s="5"/>
      <c r="U73" s="5"/>
    </row>
    <row r="74" spans="8:21">
      <c r="H74" s="5"/>
      <c r="I74" s="5"/>
      <c r="J74" s="5"/>
      <c r="K74" s="5"/>
      <c r="L74" s="5"/>
      <c r="M74" s="5"/>
      <c r="O74" s="5"/>
      <c r="P74" s="5"/>
      <c r="Q74" s="5"/>
      <c r="R74" s="5"/>
      <c r="S74" s="5"/>
      <c r="T74" s="5"/>
      <c r="U74" s="5"/>
    </row>
    <row r="75" spans="8:21">
      <c r="H75" s="5"/>
      <c r="I75" s="5"/>
      <c r="J75" s="5"/>
      <c r="K75" s="5"/>
      <c r="L75" s="5"/>
      <c r="M75" s="5"/>
      <c r="O75" s="5"/>
      <c r="P75" s="5"/>
      <c r="Q75" s="5"/>
      <c r="R75" s="5"/>
      <c r="S75" s="5"/>
      <c r="T75" s="5"/>
      <c r="U75" s="5"/>
    </row>
    <row r="76" spans="8:21">
      <c r="H76" s="5"/>
      <c r="I76" s="5"/>
      <c r="J76" s="5"/>
      <c r="K76" s="5"/>
      <c r="L76" s="5"/>
      <c r="M76" s="5"/>
      <c r="O76" s="5"/>
      <c r="P76" s="5"/>
      <c r="Q76" s="5"/>
      <c r="R76" s="5"/>
      <c r="S76" s="5"/>
      <c r="T76" s="5"/>
      <c r="U76" s="5"/>
    </row>
    <row r="77" spans="8:21">
      <c r="H77" s="5"/>
      <c r="I77" s="5"/>
      <c r="J77" s="5"/>
      <c r="K77" s="5"/>
      <c r="L77" s="5"/>
      <c r="M77" s="5"/>
      <c r="O77" s="5"/>
      <c r="P77" s="5"/>
      <c r="Q77" s="5"/>
      <c r="R77" s="5"/>
      <c r="S77" s="5"/>
      <c r="T77" s="5"/>
      <c r="U77" s="5"/>
    </row>
    <row r="78" spans="8:21">
      <c r="H78" s="5"/>
      <c r="I78" s="5"/>
      <c r="J78" s="5"/>
      <c r="K78" s="5"/>
      <c r="L78" s="5"/>
      <c r="M78" s="5"/>
      <c r="O78" s="5"/>
      <c r="P78" s="5"/>
      <c r="Q78" s="5"/>
      <c r="R78" s="5"/>
      <c r="S78" s="5"/>
      <c r="T78" s="5"/>
      <c r="U78" s="5"/>
    </row>
    <row r="79" spans="8:21">
      <c r="H79" s="5"/>
      <c r="I79" s="5"/>
      <c r="J79" s="5"/>
      <c r="K79" s="5"/>
      <c r="L79" s="5"/>
      <c r="M79" s="5"/>
      <c r="O79" s="5"/>
      <c r="P79" s="5"/>
      <c r="Q79" s="5"/>
      <c r="R79" s="5"/>
      <c r="S79" s="5"/>
      <c r="T79" s="5"/>
      <c r="U79" s="5"/>
    </row>
    <row r="80" spans="8:21">
      <c r="H80" s="5"/>
      <c r="I80" s="5"/>
      <c r="J80" s="5"/>
      <c r="K80" s="5"/>
      <c r="L80" s="5"/>
      <c r="M80" s="5"/>
      <c r="O80" s="5"/>
      <c r="P80" s="5"/>
      <c r="Q80" s="5"/>
      <c r="R80" s="5"/>
      <c r="S80" s="5"/>
      <c r="T80" s="5"/>
      <c r="U80" s="5"/>
    </row>
    <row r="81" spans="8:21">
      <c r="H81" s="5"/>
      <c r="I81" s="5"/>
      <c r="J81" s="5"/>
      <c r="K81" s="5"/>
      <c r="L81" s="5"/>
      <c r="M81" s="5"/>
      <c r="O81" s="5"/>
      <c r="P81" s="5"/>
      <c r="Q81" s="5"/>
      <c r="R81" s="5"/>
      <c r="S81" s="5"/>
      <c r="T81" s="5"/>
      <c r="U81" s="5"/>
    </row>
    <row r="82" spans="8:21">
      <c r="H82" s="5"/>
      <c r="I82" s="5"/>
      <c r="J82" s="5"/>
      <c r="K82" s="5"/>
      <c r="L82" s="5"/>
      <c r="M82" s="5"/>
      <c r="O82" s="5"/>
      <c r="P82" s="5"/>
      <c r="Q82" s="5"/>
      <c r="R82" s="5"/>
      <c r="S82" s="5"/>
      <c r="T82" s="5"/>
      <c r="U82" s="5"/>
    </row>
    <row r="83" spans="8:21">
      <c r="H83" s="5"/>
      <c r="I83" s="5"/>
      <c r="J83" s="5"/>
      <c r="K83" s="5"/>
      <c r="L83" s="5"/>
      <c r="M83" s="5"/>
      <c r="O83" s="5"/>
      <c r="P83" s="5"/>
      <c r="Q83" s="5"/>
      <c r="R83" s="5"/>
      <c r="S83" s="5"/>
      <c r="T83" s="5"/>
      <c r="U83" s="5"/>
    </row>
    <row r="84" spans="8:21">
      <c r="H84" s="5"/>
      <c r="I84" s="5"/>
      <c r="J84" s="5"/>
      <c r="K84" s="5"/>
      <c r="L84" s="5"/>
      <c r="M84" s="5"/>
      <c r="O84" s="5"/>
      <c r="P84" s="5"/>
      <c r="Q84" s="5"/>
      <c r="R84" s="5"/>
      <c r="S84" s="5"/>
      <c r="T84" s="5"/>
      <c r="U84" s="5"/>
    </row>
    <row r="85" spans="8:21">
      <c r="H85" s="5"/>
      <c r="I85" s="5"/>
      <c r="J85" s="5"/>
      <c r="K85" s="5"/>
      <c r="L85" s="5"/>
      <c r="M85" s="5"/>
      <c r="O85" s="5"/>
      <c r="P85" s="5"/>
      <c r="Q85" s="5"/>
      <c r="R85" s="5"/>
      <c r="S85" s="5"/>
      <c r="T85" s="5"/>
      <c r="U85" s="5"/>
    </row>
    <row r="86" spans="8:21">
      <c r="H86" s="5"/>
      <c r="I86" s="5"/>
      <c r="J86" s="5"/>
      <c r="K86" s="5"/>
      <c r="L86" s="5"/>
      <c r="M86" s="5"/>
      <c r="O86" s="5"/>
      <c r="P86" s="5"/>
      <c r="Q86" s="5"/>
      <c r="R86" s="5"/>
      <c r="S86" s="5"/>
      <c r="T86" s="5"/>
      <c r="U86" s="5"/>
    </row>
    <row r="87" spans="8:21">
      <c r="H87" s="5"/>
      <c r="I87" s="5"/>
      <c r="J87" s="5"/>
      <c r="K87" s="5"/>
      <c r="L87" s="5"/>
      <c r="M87" s="5"/>
      <c r="O87" s="5"/>
      <c r="P87" s="5"/>
      <c r="Q87" s="5"/>
      <c r="R87" s="5"/>
      <c r="S87" s="5"/>
      <c r="T87" s="5"/>
      <c r="U87" s="5"/>
    </row>
    <row r="88" spans="8:21">
      <c r="H88" s="5"/>
      <c r="I88" s="5"/>
      <c r="J88" s="5"/>
      <c r="K88" s="5"/>
      <c r="L88" s="5"/>
      <c r="M88" s="5"/>
      <c r="O88" s="5"/>
      <c r="P88" s="5"/>
      <c r="Q88" s="5"/>
      <c r="R88" s="5"/>
      <c r="S88" s="5"/>
      <c r="T88" s="5"/>
      <c r="U88" s="5"/>
    </row>
    <row r="89" spans="8:21">
      <c r="H89" s="5"/>
      <c r="I89" s="5"/>
      <c r="J89" s="5"/>
      <c r="K89" s="5"/>
      <c r="L89" s="5"/>
      <c r="M89" s="5"/>
      <c r="O89" s="5"/>
      <c r="P89" s="5"/>
      <c r="Q89" s="5"/>
      <c r="R89" s="5"/>
      <c r="S89" s="5"/>
      <c r="T89" s="5"/>
      <c r="U89" s="5"/>
    </row>
    <row r="90" spans="8:21">
      <c r="H90" s="5"/>
      <c r="I90" s="5"/>
      <c r="J90" s="5"/>
      <c r="K90" s="5"/>
      <c r="L90" s="5"/>
      <c r="M90" s="5"/>
      <c r="O90" s="5"/>
      <c r="P90" s="5"/>
      <c r="Q90" s="5"/>
      <c r="R90" s="5"/>
      <c r="S90" s="5"/>
      <c r="T90" s="5"/>
      <c r="U90" s="5"/>
    </row>
    <row r="91" spans="8:21">
      <c r="H91" s="5"/>
      <c r="I91" s="5"/>
      <c r="J91" s="5"/>
      <c r="K91" s="5"/>
      <c r="L91" s="5"/>
      <c r="M91" s="5"/>
      <c r="O91" s="5"/>
      <c r="P91" s="5"/>
      <c r="Q91" s="5"/>
      <c r="R91" s="5"/>
      <c r="S91" s="5"/>
      <c r="T91" s="5"/>
      <c r="U91" s="5"/>
    </row>
    <row r="92" spans="8:21">
      <c r="H92" s="5"/>
      <c r="I92" s="5"/>
      <c r="J92" s="5"/>
      <c r="K92" s="5"/>
      <c r="L92" s="5"/>
      <c r="M92" s="5"/>
      <c r="O92" s="5"/>
      <c r="P92" s="5"/>
      <c r="Q92" s="5"/>
      <c r="R92" s="5"/>
      <c r="S92" s="5"/>
      <c r="T92" s="5"/>
      <c r="U92" s="5"/>
    </row>
    <row r="93" spans="8:21">
      <c r="H93" s="5"/>
      <c r="I93" s="5"/>
      <c r="J93" s="5"/>
      <c r="K93" s="5"/>
      <c r="L93" s="5"/>
      <c r="M93" s="5"/>
      <c r="O93" s="5"/>
      <c r="P93" s="5"/>
      <c r="Q93" s="5"/>
      <c r="R93" s="5"/>
      <c r="S93" s="5"/>
      <c r="T93" s="5"/>
      <c r="U93" s="5"/>
    </row>
    <row r="94" spans="8:21">
      <c r="H94" s="5"/>
      <c r="I94" s="5"/>
      <c r="J94" s="5"/>
      <c r="K94" s="5"/>
      <c r="L94" s="5"/>
      <c r="M94" s="5"/>
      <c r="O94" s="5"/>
      <c r="P94" s="5"/>
      <c r="Q94" s="5"/>
      <c r="R94" s="5"/>
      <c r="S94" s="5"/>
      <c r="T94" s="5"/>
      <c r="U94" s="5"/>
    </row>
  </sheetData>
  <phoneticPr fontId="14" type="noConversion"/>
  <pageMargins left="0.7" right="0.7" top="0.75" bottom="0.75" header="0.3" footer="0.3"/>
  <pageSetup paperSize="5" scale="4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zoomScale="190" zoomScaleNormal="190" workbookViewId="0">
      <selection activeCell="C5" sqref="C5"/>
    </sheetView>
  </sheetViews>
  <sheetFormatPr defaultRowHeight="12.75"/>
  <cols>
    <col min="1" max="1" width="18.28515625" customWidth="1"/>
    <col min="2" max="2" width="3.85546875" customWidth="1"/>
    <col min="3" max="3" width="18.7109375" bestFit="1" customWidth="1"/>
    <col min="4" max="4" width="3.7109375" customWidth="1"/>
    <col min="6" max="6" width="4.42578125" customWidth="1"/>
  </cols>
  <sheetData>
    <row r="1" spans="1:8" ht="13.15">
      <c r="A1" s="49" t="s">
        <v>40</v>
      </c>
      <c r="B1">
        <v>6</v>
      </c>
      <c r="C1" t="s">
        <v>41</v>
      </c>
      <c r="E1" s="49" t="s">
        <v>42</v>
      </c>
      <c r="F1">
        <v>1</v>
      </c>
      <c r="G1" t="s">
        <v>43</v>
      </c>
    </row>
    <row r="2" spans="1:8" ht="13.15">
      <c r="A2" s="49" t="s">
        <v>44</v>
      </c>
      <c r="B2">
        <v>3</v>
      </c>
      <c r="C2" t="s">
        <v>45</v>
      </c>
      <c r="E2" s="49"/>
      <c r="F2">
        <v>1</v>
      </c>
      <c r="G2" t="s">
        <v>46</v>
      </c>
    </row>
    <row r="3" spans="1:8" ht="13.15">
      <c r="A3" s="49" t="s">
        <v>47</v>
      </c>
      <c r="B3">
        <v>2</v>
      </c>
      <c r="C3" t="s">
        <v>48</v>
      </c>
      <c r="E3" s="49"/>
    </row>
    <row r="4" spans="1:8" ht="13.15">
      <c r="A4" s="49"/>
      <c r="E4" s="49"/>
    </row>
    <row r="5" spans="1:8" ht="13.15">
      <c r="A5" s="49" t="s">
        <v>49</v>
      </c>
      <c r="B5">
        <v>1</v>
      </c>
      <c r="C5" t="s">
        <v>43</v>
      </c>
      <c r="E5" s="49" t="s">
        <v>50</v>
      </c>
      <c r="F5">
        <v>1</v>
      </c>
      <c r="G5" t="s">
        <v>51</v>
      </c>
    </row>
    <row r="6" spans="1:8" ht="13.15">
      <c r="A6" s="49"/>
      <c r="B6">
        <v>1</v>
      </c>
      <c r="C6" t="s">
        <v>52</v>
      </c>
      <c r="E6" s="49"/>
      <c r="F6">
        <v>1</v>
      </c>
      <c r="G6" t="s">
        <v>53</v>
      </c>
      <c r="H6" t="s">
        <v>54</v>
      </c>
    </row>
    <row r="7" spans="1:8" ht="13.15">
      <c r="A7" s="49"/>
      <c r="B7">
        <v>1</v>
      </c>
      <c r="C7" t="s">
        <v>55</v>
      </c>
      <c r="E7" s="49"/>
    </row>
    <row r="8" spans="1:8" ht="13.15">
      <c r="A8" s="49"/>
      <c r="E8" s="49"/>
    </row>
    <row r="9" spans="1:8" ht="13.15">
      <c r="A9" s="49" t="s">
        <v>56</v>
      </c>
      <c r="B9">
        <v>1</v>
      </c>
      <c r="C9" t="s">
        <v>57</v>
      </c>
      <c r="E9" s="49" t="s">
        <v>58</v>
      </c>
      <c r="F9">
        <v>1</v>
      </c>
      <c r="G9" t="s">
        <v>59</v>
      </c>
    </row>
    <row r="10" spans="1:8" ht="13.15">
      <c r="A10" s="49"/>
      <c r="B10">
        <v>2</v>
      </c>
      <c r="C10" t="s">
        <v>60</v>
      </c>
      <c r="E10" s="49"/>
      <c r="F10">
        <v>1</v>
      </c>
      <c r="G10" t="s">
        <v>61</v>
      </c>
    </row>
    <row r="11" spans="1:8" ht="13.15">
      <c r="A11" s="49"/>
      <c r="E11" s="49"/>
    </row>
    <row r="12" spans="1:8" ht="13.15">
      <c r="A12" s="49" t="s">
        <v>62</v>
      </c>
      <c r="B12">
        <v>1</v>
      </c>
      <c r="C12" t="s">
        <v>63</v>
      </c>
      <c r="E12" s="49" t="s">
        <v>64</v>
      </c>
      <c r="F12">
        <v>6</v>
      </c>
      <c r="G12" t="s">
        <v>65</v>
      </c>
    </row>
    <row r="13" spans="1:8" ht="13.15">
      <c r="B13">
        <v>1</v>
      </c>
      <c r="C13" t="s">
        <v>66</v>
      </c>
      <c r="E13" s="49"/>
    </row>
    <row r="14" spans="1:8" ht="13.15">
      <c r="B14">
        <v>1</v>
      </c>
      <c r="C14" t="s">
        <v>67</v>
      </c>
      <c r="E14" s="49" t="s">
        <v>68</v>
      </c>
      <c r="F14">
        <v>1</v>
      </c>
      <c r="G14" t="s">
        <v>69</v>
      </c>
    </row>
    <row r="15" spans="1:8" ht="13.15">
      <c r="B15">
        <v>1</v>
      </c>
      <c r="C15" t="s">
        <v>70</v>
      </c>
      <c r="E15" s="49"/>
    </row>
    <row r="16" spans="1:8" ht="13.15">
      <c r="B16">
        <v>1</v>
      </c>
      <c r="C16" t="s">
        <v>71</v>
      </c>
      <c r="E16" s="50" t="s">
        <v>72</v>
      </c>
      <c r="F16">
        <v>3</v>
      </c>
      <c r="G16" t="s">
        <v>73</v>
      </c>
    </row>
    <row r="17" spans="2:7">
      <c r="B17">
        <v>1</v>
      </c>
      <c r="C17" t="s">
        <v>74</v>
      </c>
      <c r="F17">
        <v>5</v>
      </c>
      <c r="G17" t="s">
        <v>75</v>
      </c>
    </row>
    <row r="18" spans="2:7">
      <c r="B18">
        <v>1</v>
      </c>
      <c r="C18" t="s">
        <v>76</v>
      </c>
    </row>
    <row r="19" spans="2:7">
      <c r="B19">
        <v>1</v>
      </c>
      <c r="C19" t="s">
        <v>77</v>
      </c>
    </row>
    <row r="20" spans="2:7">
      <c r="B20">
        <v>1</v>
      </c>
      <c r="C20" t="s">
        <v>78</v>
      </c>
    </row>
    <row r="21" spans="2:7">
      <c r="B21">
        <v>2</v>
      </c>
      <c r="C21" t="s">
        <v>79</v>
      </c>
    </row>
    <row r="22" spans="2:7">
      <c r="B22">
        <v>1</v>
      </c>
      <c r="C22" t="s">
        <v>80</v>
      </c>
    </row>
    <row r="23" spans="2:7">
      <c r="B23">
        <v>1</v>
      </c>
      <c r="C23" t="s">
        <v>81</v>
      </c>
    </row>
    <row r="24" spans="2:7">
      <c r="B24">
        <v>1</v>
      </c>
      <c r="C24" t="s">
        <v>82</v>
      </c>
    </row>
    <row r="26" spans="2:7">
      <c r="B26" t="s">
        <v>83</v>
      </c>
      <c r="C26" t="s">
        <v>84</v>
      </c>
    </row>
    <row r="27" spans="2:7">
      <c r="B27" t="s">
        <v>83</v>
      </c>
      <c r="C27" t="s">
        <v>85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78"/>
  <sheetViews>
    <sheetView showGridLines="0" zoomScaleNormal="100" workbookViewId="0">
      <pane ySplit="17" topLeftCell="A18" activePane="bottomLeft" state="frozenSplit"/>
      <selection pane="bottomLeft" activeCell="D7" sqref="D7"/>
    </sheetView>
  </sheetViews>
  <sheetFormatPr defaultRowHeight="12.75"/>
  <cols>
    <col min="1" max="1" width="4.7109375" style="43" customWidth="1"/>
    <col min="2" max="2" width="13.28515625" style="44" customWidth="1"/>
    <col min="3" max="3" width="15.42578125" style="44" customWidth="1"/>
    <col min="4" max="4" width="14" style="44" customWidth="1"/>
    <col min="5" max="5" width="12.140625" style="44" customWidth="1"/>
    <col min="6" max="6" width="14.42578125" style="44" customWidth="1"/>
    <col min="7" max="7" width="14.140625" style="44" customWidth="1"/>
    <col min="8" max="9" width="13.5703125" style="44" customWidth="1"/>
    <col min="10" max="10" width="13" style="44" customWidth="1"/>
    <col min="11" max="256" width="9.140625" style="8"/>
    <col min="257" max="257" width="4.7109375" style="8" customWidth="1"/>
    <col min="258" max="258" width="13.28515625" style="8" customWidth="1"/>
    <col min="259" max="259" width="15.42578125" style="8" customWidth="1"/>
    <col min="260" max="260" width="14" style="8" customWidth="1"/>
    <col min="261" max="261" width="12.140625" style="8" customWidth="1"/>
    <col min="262" max="262" width="14.42578125" style="8" customWidth="1"/>
    <col min="263" max="263" width="14.140625" style="8" customWidth="1"/>
    <col min="264" max="265" width="13.5703125" style="8" customWidth="1"/>
    <col min="266" max="266" width="13" style="8" customWidth="1"/>
    <col min="267" max="512" width="9.140625" style="8"/>
    <col min="513" max="513" width="4.7109375" style="8" customWidth="1"/>
    <col min="514" max="514" width="13.28515625" style="8" customWidth="1"/>
    <col min="515" max="515" width="15.42578125" style="8" customWidth="1"/>
    <col min="516" max="516" width="14" style="8" customWidth="1"/>
    <col min="517" max="517" width="12.140625" style="8" customWidth="1"/>
    <col min="518" max="518" width="14.42578125" style="8" customWidth="1"/>
    <col min="519" max="519" width="14.140625" style="8" customWidth="1"/>
    <col min="520" max="521" width="13.5703125" style="8" customWidth="1"/>
    <col min="522" max="522" width="13" style="8" customWidth="1"/>
    <col min="523" max="768" width="9.140625" style="8"/>
    <col min="769" max="769" width="4.7109375" style="8" customWidth="1"/>
    <col min="770" max="770" width="13.28515625" style="8" customWidth="1"/>
    <col min="771" max="771" width="15.42578125" style="8" customWidth="1"/>
    <col min="772" max="772" width="14" style="8" customWidth="1"/>
    <col min="773" max="773" width="12.140625" style="8" customWidth="1"/>
    <col min="774" max="774" width="14.42578125" style="8" customWidth="1"/>
    <col min="775" max="775" width="14.140625" style="8" customWidth="1"/>
    <col min="776" max="777" width="13.5703125" style="8" customWidth="1"/>
    <col min="778" max="778" width="13" style="8" customWidth="1"/>
    <col min="779" max="1024" width="9.140625" style="8"/>
    <col min="1025" max="1025" width="4.7109375" style="8" customWidth="1"/>
    <col min="1026" max="1026" width="13.28515625" style="8" customWidth="1"/>
    <col min="1027" max="1027" width="15.42578125" style="8" customWidth="1"/>
    <col min="1028" max="1028" width="14" style="8" customWidth="1"/>
    <col min="1029" max="1029" width="12.140625" style="8" customWidth="1"/>
    <col min="1030" max="1030" width="14.42578125" style="8" customWidth="1"/>
    <col min="1031" max="1031" width="14.140625" style="8" customWidth="1"/>
    <col min="1032" max="1033" width="13.5703125" style="8" customWidth="1"/>
    <col min="1034" max="1034" width="13" style="8" customWidth="1"/>
    <col min="1035" max="1280" width="9.140625" style="8"/>
    <col min="1281" max="1281" width="4.7109375" style="8" customWidth="1"/>
    <col min="1282" max="1282" width="13.28515625" style="8" customWidth="1"/>
    <col min="1283" max="1283" width="15.42578125" style="8" customWidth="1"/>
    <col min="1284" max="1284" width="14" style="8" customWidth="1"/>
    <col min="1285" max="1285" width="12.140625" style="8" customWidth="1"/>
    <col min="1286" max="1286" width="14.42578125" style="8" customWidth="1"/>
    <col min="1287" max="1287" width="14.140625" style="8" customWidth="1"/>
    <col min="1288" max="1289" width="13.5703125" style="8" customWidth="1"/>
    <col min="1290" max="1290" width="13" style="8" customWidth="1"/>
    <col min="1291" max="1536" width="9.140625" style="8"/>
    <col min="1537" max="1537" width="4.7109375" style="8" customWidth="1"/>
    <col min="1538" max="1538" width="13.28515625" style="8" customWidth="1"/>
    <col min="1539" max="1539" width="15.42578125" style="8" customWidth="1"/>
    <col min="1540" max="1540" width="14" style="8" customWidth="1"/>
    <col min="1541" max="1541" width="12.140625" style="8" customWidth="1"/>
    <col min="1542" max="1542" width="14.42578125" style="8" customWidth="1"/>
    <col min="1543" max="1543" width="14.140625" style="8" customWidth="1"/>
    <col min="1544" max="1545" width="13.5703125" style="8" customWidth="1"/>
    <col min="1546" max="1546" width="13" style="8" customWidth="1"/>
    <col min="1547" max="1792" width="9.140625" style="8"/>
    <col min="1793" max="1793" width="4.7109375" style="8" customWidth="1"/>
    <col min="1794" max="1794" width="13.28515625" style="8" customWidth="1"/>
    <col min="1795" max="1795" width="15.42578125" style="8" customWidth="1"/>
    <col min="1796" max="1796" width="14" style="8" customWidth="1"/>
    <col min="1797" max="1797" width="12.140625" style="8" customWidth="1"/>
    <col min="1798" max="1798" width="14.42578125" style="8" customWidth="1"/>
    <col min="1799" max="1799" width="14.140625" style="8" customWidth="1"/>
    <col min="1800" max="1801" width="13.5703125" style="8" customWidth="1"/>
    <col min="1802" max="1802" width="13" style="8" customWidth="1"/>
    <col min="1803" max="2048" width="9.140625" style="8"/>
    <col min="2049" max="2049" width="4.7109375" style="8" customWidth="1"/>
    <col min="2050" max="2050" width="13.28515625" style="8" customWidth="1"/>
    <col min="2051" max="2051" width="15.42578125" style="8" customWidth="1"/>
    <col min="2052" max="2052" width="14" style="8" customWidth="1"/>
    <col min="2053" max="2053" width="12.140625" style="8" customWidth="1"/>
    <col min="2054" max="2054" width="14.42578125" style="8" customWidth="1"/>
    <col min="2055" max="2055" width="14.140625" style="8" customWidth="1"/>
    <col min="2056" max="2057" width="13.5703125" style="8" customWidth="1"/>
    <col min="2058" max="2058" width="13" style="8" customWidth="1"/>
    <col min="2059" max="2304" width="9.140625" style="8"/>
    <col min="2305" max="2305" width="4.7109375" style="8" customWidth="1"/>
    <col min="2306" max="2306" width="13.28515625" style="8" customWidth="1"/>
    <col min="2307" max="2307" width="15.42578125" style="8" customWidth="1"/>
    <col min="2308" max="2308" width="14" style="8" customWidth="1"/>
    <col min="2309" max="2309" width="12.140625" style="8" customWidth="1"/>
    <col min="2310" max="2310" width="14.42578125" style="8" customWidth="1"/>
    <col min="2311" max="2311" width="14.140625" style="8" customWidth="1"/>
    <col min="2312" max="2313" width="13.5703125" style="8" customWidth="1"/>
    <col min="2314" max="2314" width="13" style="8" customWidth="1"/>
    <col min="2315" max="2560" width="9.140625" style="8"/>
    <col min="2561" max="2561" width="4.7109375" style="8" customWidth="1"/>
    <col min="2562" max="2562" width="13.28515625" style="8" customWidth="1"/>
    <col min="2563" max="2563" width="15.42578125" style="8" customWidth="1"/>
    <col min="2564" max="2564" width="14" style="8" customWidth="1"/>
    <col min="2565" max="2565" width="12.140625" style="8" customWidth="1"/>
    <col min="2566" max="2566" width="14.42578125" style="8" customWidth="1"/>
    <col min="2567" max="2567" width="14.140625" style="8" customWidth="1"/>
    <col min="2568" max="2569" width="13.5703125" style="8" customWidth="1"/>
    <col min="2570" max="2570" width="13" style="8" customWidth="1"/>
    <col min="2571" max="2816" width="9.140625" style="8"/>
    <col min="2817" max="2817" width="4.7109375" style="8" customWidth="1"/>
    <col min="2818" max="2818" width="13.28515625" style="8" customWidth="1"/>
    <col min="2819" max="2819" width="15.42578125" style="8" customWidth="1"/>
    <col min="2820" max="2820" width="14" style="8" customWidth="1"/>
    <col min="2821" max="2821" width="12.140625" style="8" customWidth="1"/>
    <col min="2822" max="2822" width="14.42578125" style="8" customWidth="1"/>
    <col min="2823" max="2823" width="14.140625" style="8" customWidth="1"/>
    <col min="2824" max="2825" width="13.5703125" style="8" customWidth="1"/>
    <col min="2826" max="2826" width="13" style="8" customWidth="1"/>
    <col min="2827" max="3072" width="9.140625" style="8"/>
    <col min="3073" max="3073" width="4.7109375" style="8" customWidth="1"/>
    <col min="3074" max="3074" width="13.28515625" style="8" customWidth="1"/>
    <col min="3075" max="3075" width="15.42578125" style="8" customWidth="1"/>
    <col min="3076" max="3076" width="14" style="8" customWidth="1"/>
    <col min="3077" max="3077" width="12.140625" style="8" customWidth="1"/>
    <col min="3078" max="3078" width="14.42578125" style="8" customWidth="1"/>
    <col min="3079" max="3079" width="14.140625" style="8" customWidth="1"/>
    <col min="3080" max="3081" width="13.5703125" style="8" customWidth="1"/>
    <col min="3082" max="3082" width="13" style="8" customWidth="1"/>
    <col min="3083" max="3328" width="9.140625" style="8"/>
    <col min="3329" max="3329" width="4.7109375" style="8" customWidth="1"/>
    <col min="3330" max="3330" width="13.28515625" style="8" customWidth="1"/>
    <col min="3331" max="3331" width="15.42578125" style="8" customWidth="1"/>
    <col min="3332" max="3332" width="14" style="8" customWidth="1"/>
    <col min="3333" max="3333" width="12.140625" style="8" customWidth="1"/>
    <col min="3334" max="3334" width="14.42578125" style="8" customWidth="1"/>
    <col min="3335" max="3335" width="14.140625" style="8" customWidth="1"/>
    <col min="3336" max="3337" width="13.5703125" style="8" customWidth="1"/>
    <col min="3338" max="3338" width="13" style="8" customWidth="1"/>
    <col min="3339" max="3584" width="9.140625" style="8"/>
    <col min="3585" max="3585" width="4.7109375" style="8" customWidth="1"/>
    <col min="3586" max="3586" width="13.28515625" style="8" customWidth="1"/>
    <col min="3587" max="3587" width="15.42578125" style="8" customWidth="1"/>
    <col min="3588" max="3588" width="14" style="8" customWidth="1"/>
    <col min="3589" max="3589" width="12.140625" style="8" customWidth="1"/>
    <col min="3590" max="3590" width="14.42578125" style="8" customWidth="1"/>
    <col min="3591" max="3591" width="14.140625" style="8" customWidth="1"/>
    <col min="3592" max="3593" width="13.5703125" style="8" customWidth="1"/>
    <col min="3594" max="3594" width="13" style="8" customWidth="1"/>
    <col min="3595" max="3840" width="9.140625" style="8"/>
    <col min="3841" max="3841" width="4.7109375" style="8" customWidth="1"/>
    <col min="3842" max="3842" width="13.28515625" style="8" customWidth="1"/>
    <col min="3843" max="3843" width="15.42578125" style="8" customWidth="1"/>
    <col min="3844" max="3844" width="14" style="8" customWidth="1"/>
    <col min="3845" max="3845" width="12.140625" style="8" customWidth="1"/>
    <col min="3846" max="3846" width="14.42578125" style="8" customWidth="1"/>
    <col min="3847" max="3847" width="14.140625" style="8" customWidth="1"/>
    <col min="3848" max="3849" width="13.5703125" style="8" customWidth="1"/>
    <col min="3850" max="3850" width="13" style="8" customWidth="1"/>
    <col min="3851" max="4096" width="9.140625" style="8"/>
    <col min="4097" max="4097" width="4.7109375" style="8" customWidth="1"/>
    <col min="4098" max="4098" width="13.28515625" style="8" customWidth="1"/>
    <col min="4099" max="4099" width="15.42578125" style="8" customWidth="1"/>
    <col min="4100" max="4100" width="14" style="8" customWidth="1"/>
    <col min="4101" max="4101" width="12.140625" style="8" customWidth="1"/>
    <col min="4102" max="4102" width="14.42578125" style="8" customWidth="1"/>
    <col min="4103" max="4103" width="14.140625" style="8" customWidth="1"/>
    <col min="4104" max="4105" width="13.5703125" style="8" customWidth="1"/>
    <col min="4106" max="4106" width="13" style="8" customWidth="1"/>
    <col min="4107" max="4352" width="9.140625" style="8"/>
    <col min="4353" max="4353" width="4.7109375" style="8" customWidth="1"/>
    <col min="4354" max="4354" width="13.28515625" style="8" customWidth="1"/>
    <col min="4355" max="4355" width="15.42578125" style="8" customWidth="1"/>
    <col min="4356" max="4356" width="14" style="8" customWidth="1"/>
    <col min="4357" max="4357" width="12.140625" style="8" customWidth="1"/>
    <col min="4358" max="4358" width="14.42578125" style="8" customWidth="1"/>
    <col min="4359" max="4359" width="14.140625" style="8" customWidth="1"/>
    <col min="4360" max="4361" width="13.5703125" style="8" customWidth="1"/>
    <col min="4362" max="4362" width="13" style="8" customWidth="1"/>
    <col min="4363" max="4608" width="9.140625" style="8"/>
    <col min="4609" max="4609" width="4.7109375" style="8" customWidth="1"/>
    <col min="4610" max="4610" width="13.28515625" style="8" customWidth="1"/>
    <col min="4611" max="4611" width="15.42578125" style="8" customWidth="1"/>
    <col min="4612" max="4612" width="14" style="8" customWidth="1"/>
    <col min="4613" max="4613" width="12.140625" style="8" customWidth="1"/>
    <col min="4614" max="4614" width="14.42578125" style="8" customWidth="1"/>
    <col min="4615" max="4615" width="14.140625" style="8" customWidth="1"/>
    <col min="4616" max="4617" width="13.5703125" style="8" customWidth="1"/>
    <col min="4618" max="4618" width="13" style="8" customWidth="1"/>
    <col min="4619" max="4864" width="9.140625" style="8"/>
    <col min="4865" max="4865" width="4.7109375" style="8" customWidth="1"/>
    <col min="4866" max="4866" width="13.28515625" style="8" customWidth="1"/>
    <col min="4867" max="4867" width="15.42578125" style="8" customWidth="1"/>
    <col min="4868" max="4868" width="14" style="8" customWidth="1"/>
    <col min="4869" max="4869" width="12.140625" style="8" customWidth="1"/>
    <col min="4870" max="4870" width="14.42578125" style="8" customWidth="1"/>
    <col min="4871" max="4871" width="14.140625" style="8" customWidth="1"/>
    <col min="4872" max="4873" width="13.5703125" style="8" customWidth="1"/>
    <col min="4874" max="4874" width="13" style="8" customWidth="1"/>
    <col min="4875" max="5120" width="9.140625" style="8"/>
    <col min="5121" max="5121" width="4.7109375" style="8" customWidth="1"/>
    <col min="5122" max="5122" width="13.28515625" style="8" customWidth="1"/>
    <col min="5123" max="5123" width="15.42578125" style="8" customWidth="1"/>
    <col min="5124" max="5124" width="14" style="8" customWidth="1"/>
    <col min="5125" max="5125" width="12.140625" style="8" customWidth="1"/>
    <col min="5126" max="5126" width="14.42578125" style="8" customWidth="1"/>
    <col min="5127" max="5127" width="14.140625" style="8" customWidth="1"/>
    <col min="5128" max="5129" width="13.5703125" style="8" customWidth="1"/>
    <col min="5130" max="5130" width="13" style="8" customWidth="1"/>
    <col min="5131" max="5376" width="9.140625" style="8"/>
    <col min="5377" max="5377" width="4.7109375" style="8" customWidth="1"/>
    <col min="5378" max="5378" width="13.28515625" style="8" customWidth="1"/>
    <col min="5379" max="5379" width="15.42578125" style="8" customWidth="1"/>
    <col min="5380" max="5380" width="14" style="8" customWidth="1"/>
    <col min="5381" max="5381" width="12.140625" style="8" customWidth="1"/>
    <col min="5382" max="5382" width="14.42578125" style="8" customWidth="1"/>
    <col min="5383" max="5383" width="14.140625" style="8" customWidth="1"/>
    <col min="5384" max="5385" width="13.5703125" style="8" customWidth="1"/>
    <col min="5386" max="5386" width="13" style="8" customWidth="1"/>
    <col min="5387" max="5632" width="9.140625" style="8"/>
    <col min="5633" max="5633" width="4.7109375" style="8" customWidth="1"/>
    <col min="5634" max="5634" width="13.28515625" style="8" customWidth="1"/>
    <col min="5635" max="5635" width="15.42578125" style="8" customWidth="1"/>
    <col min="5636" max="5636" width="14" style="8" customWidth="1"/>
    <col min="5637" max="5637" width="12.140625" style="8" customWidth="1"/>
    <col min="5638" max="5638" width="14.42578125" style="8" customWidth="1"/>
    <col min="5639" max="5639" width="14.140625" style="8" customWidth="1"/>
    <col min="5640" max="5641" width="13.5703125" style="8" customWidth="1"/>
    <col min="5642" max="5642" width="13" style="8" customWidth="1"/>
    <col min="5643" max="5888" width="9.140625" style="8"/>
    <col min="5889" max="5889" width="4.7109375" style="8" customWidth="1"/>
    <col min="5890" max="5890" width="13.28515625" style="8" customWidth="1"/>
    <col min="5891" max="5891" width="15.42578125" style="8" customWidth="1"/>
    <col min="5892" max="5892" width="14" style="8" customWidth="1"/>
    <col min="5893" max="5893" width="12.140625" style="8" customWidth="1"/>
    <col min="5894" max="5894" width="14.42578125" style="8" customWidth="1"/>
    <col min="5895" max="5895" width="14.140625" style="8" customWidth="1"/>
    <col min="5896" max="5897" width="13.5703125" style="8" customWidth="1"/>
    <col min="5898" max="5898" width="13" style="8" customWidth="1"/>
    <col min="5899" max="6144" width="9.140625" style="8"/>
    <col min="6145" max="6145" width="4.7109375" style="8" customWidth="1"/>
    <col min="6146" max="6146" width="13.28515625" style="8" customWidth="1"/>
    <col min="6147" max="6147" width="15.42578125" style="8" customWidth="1"/>
    <col min="6148" max="6148" width="14" style="8" customWidth="1"/>
    <col min="6149" max="6149" width="12.140625" style="8" customWidth="1"/>
    <col min="6150" max="6150" width="14.42578125" style="8" customWidth="1"/>
    <col min="6151" max="6151" width="14.140625" style="8" customWidth="1"/>
    <col min="6152" max="6153" width="13.5703125" style="8" customWidth="1"/>
    <col min="6154" max="6154" width="13" style="8" customWidth="1"/>
    <col min="6155" max="6400" width="9.140625" style="8"/>
    <col min="6401" max="6401" width="4.7109375" style="8" customWidth="1"/>
    <col min="6402" max="6402" width="13.28515625" style="8" customWidth="1"/>
    <col min="6403" max="6403" width="15.42578125" style="8" customWidth="1"/>
    <col min="6404" max="6404" width="14" style="8" customWidth="1"/>
    <col min="6405" max="6405" width="12.140625" style="8" customWidth="1"/>
    <col min="6406" max="6406" width="14.42578125" style="8" customWidth="1"/>
    <col min="6407" max="6407" width="14.140625" style="8" customWidth="1"/>
    <col min="6408" max="6409" width="13.5703125" style="8" customWidth="1"/>
    <col min="6410" max="6410" width="13" style="8" customWidth="1"/>
    <col min="6411" max="6656" width="9.140625" style="8"/>
    <col min="6657" max="6657" width="4.7109375" style="8" customWidth="1"/>
    <col min="6658" max="6658" width="13.28515625" style="8" customWidth="1"/>
    <col min="6659" max="6659" width="15.42578125" style="8" customWidth="1"/>
    <col min="6660" max="6660" width="14" style="8" customWidth="1"/>
    <col min="6661" max="6661" width="12.140625" style="8" customWidth="1"/>
    <col min="6662" max="6662" width="14.42578125" style="8" customWidth="1"/>
    <col min="6663" max="6663" width="14.140625" style="8" customWidth="1"/>
    <col min="6664" max="6665" width="13.5703125" style="8" customWidth="1"/>
    <col min="6666" max="6666" width="13" style="8" customWidth="1"/>
    <col min="6667" max="6912" width="9.140625" style="8"/>
    <col min="6913" max="6913" width="4.7109375" style="8" customWidth="1"/>
    <col min="6914" max="6914" width="13.28515625" style="8" customWidth="1"/>
    <col min="6915" max="6915" width="15.42578125" style="8" customWidth="1"/>
    <col min="6916" max="6916" width="14" style="8" customWidth="1"/>
    <col min="6917" max="6917" width="12.140625" style="8" customWidth="1"/>
    <col min="6918" max="6918" width="14.42578125" style="8" customWidth="1"/>
    <col min="6919" max="6919" width="14.140625" style="8" customWidth="1"/>
    <col min="6920" max="6921" width="13.5703125" style="8" customWidth="1"/>
    <col min="6922" max="6922" width="13" style="8" customWidth="1"/>
    <col min="6923" max="7168" width="9.140625" style="8"/>
    <col min="7169" max="7169" width="4.7109375" style="8" customWidth="1"/>
    <col min="7170" max="7170" width="13.28515625" style="8" customWidth="1"/>
    <col min="7171" max="7171" width="15.42578125" style="8" customWidth="1"/>
    <col min="7172" max="7172" width="14" style="8" customWidth="1"/>
    <col min="7173" max="7173" width="12.140625" style="8" customWidth="1"/>
    <col min="7174" max="7174" width="14.42578125" style="8" customWidth="1"/>
    <col min="7175" max="7175" width="14.140625" style="8" customWidth="1"/>
    <col min="7176" max="7177" width="13.5703125" style="8" customWidth="1"/>
    <col min="7178" max="7178" width="13" style="8" customWidth="1"/>
    <col min="7179" max="7424" width="9.140625" style="8"/>
    <col min="7425" max="7425" width="4.7109375" style="8" customWidth="1"/>
    <col min="7426" max="7426" width="13.28515625" style="8" customWidth="1"/>
    <col min="7427" max="7427" width="15.42578125" style="8" customWidth="1"/>
    <col min="7428" max="7428" width="14" style="8" customWidth="1"/>
    <col min="7429" max="7429" width="12.140625" style="8" customWidth="1"/>
    <col min="7430" max="7430" width="14.42578125" style="8" customWidth="1"/>
    <col min="7431" max="7431" width="14.140625" style="8" customWidth="1"/>
    <col min="7432" max="7433" width="13.5703125" style="8" customWidth="1"/>
    <col min="7434" max="7434" width="13" style="8" customWidth="1"/>
    <col min="7435" max="7680" width="9.140625" style="8"/>
    <col min="7681" max="7681" width="4.7109375" style="8" customWidth="1"/>
    <col min="7682" max="7682" width="13.28515625" style="8" customWidth="1"/>
    <col min="7683" max="7683" width="15.42578125" style="8" customWidth="1"/>
    <col min="7684" max="7684" width="14" style="8" customWidth="1"/>
    <col min="7685" max="7685" width="12.140625" style="8" customWidth="1"/>
    <col min="7686" max="7686" width="14.42578125" style="8" customWidth="1"/>
    <col min="7687" max="7687" width="14.140625" style="8" customWidth="1"/>
    <col min="7688" max="7689" width="13.5703125" style="8" customWidth="1"/>
    <col min="7690" max="7690" width="13" style="8" customWidth="1"/>
    <col min="7691" max="7936" width="9.140625" style="8"/>
    <col min="7937" max="7937" width="4.7109375" style="8" customWidth="1"/>
    <col min="7938" max="7938" width="13.28515625" style="8" customWidth="1"/>
    <col min="7939" max="7939" width="15.42578125" style="8" customWidth="1"/>
    <col min="7940" max="7940" width="14" style="8" customWidth="1"/>
    <col min="7941" max="7941" width="12.140625" style="8" customWidth="1"/>
    <col min="7942" max="7942" width="14.42578125" style="8" customWidth="1"/>
    <col min="7943" max="7943" width="14.140625" style="8" customWidth="1"/>
    <col min="7944" max="7945" width="13.5703125" style="8" customWidth="1"/>
    <col min="7946" max="7946" width="13" style="8" customWidth="1"/>
    <col min="7947" max="8192" width="9.140625" style="8"/>
    <col min="8193" max="8193" width="4.7109375" style="8" customWidth="1"/>
    <col min="8194" max="8194" width="13.28515625" style="8" customWidth="1"/>
    <col min="8195" max="8195" width="15.42578125" style="8" customWidth="1"/>
    <col min="8196" max="8196" width="14" style="8" customWidth="1"/>
    <col min="8197" max="8197" width="12.140625" style="8" customWidth="1"/>
    <col min="8198" max="8198" width="14.42578125" style="8" customWidth="1"/>
    <col min="8199" max="8199" width="14.140625" style="8" customWidth="1"/>
    <col min="8200" max="8201" width="13.5703125" style="8" customWidth="1"/>
    <col min="8202" max="8202" width="13" style="8" customWidth="1"/>
    <col min="8203" max="8448" width="9.140625" style="8"/>
    <col min="8449" max="8449" width="4.7109375" style="8" customWidth="1"/>
    <col min="8450" max="8450" width="13.28515625" style="8" customWidth="1"/>
    <col min="8451" max="8451" width="15.42578125" style="8" customWidth="1"/>
    <col min="8452" max="8452" width="14" style="8" customWidth="1"/>
    <col min="8453" max="8453" width="12.140625" style="8" customWidth="1"/>
    <col min="8454" max="8454" width="14.42578125" style="8" customWidth="1"/>
    <col min="8455" max="8455" width="14.140625" style="8" customWidth="1"/>
    <col min="8456" max="8457" width="13.5703125" style="8" customWidth="1"/>
    <col min="8458" max="8458" width="13" style="8" customWidth="1"/>
    <col min="8459" max="8704" width="9.140625" style="8"/>
    <col min="8705" max="8705" width="4.7109375" style="8" customWidth="1"/>
    <col min="8706" max="8706" width="13.28515625" style="8" customWidth="1"/>
    <col min="8707" max="8707" width="15.42578125" style="8" customWidth="1"/>
    <col min="8708" max="8708" width="14" style="8" customWidth="1"/>
    <col min="8709" max="8709" width="12.140625" style="8" customWidth="1"/>
    <col min="8710" max="8710" width="14.42578125" style="8" customWidth="1"/>
    <col min="8711" max="8711" width="14.140625" style="8" customWidth="1"/>
    <col min="8712" max="8713" width="13.5703125" style="8" customWidth="1"/>
    <col min="8714" max="8714" width="13" style="8" customWidth="1"/>
    <col min="8715" max="8960" width="9.140625" style="8"/>
    <col min="8961" max="8961" width="4.7109375" style="8" customWidth="1"/>
    <col min="8962" max="8962" width="13.28515625" style="8" customWidth="1"/>
    <col min="8963" max="8963" width="15.42578125" style="8" customWidth="1"/>
    <col min="8964" max="8964" width="14" style="8" customWidth="1"/>
    <col min="8965" max="8965" width="12.140625" style="8" customWidth="1"/>
    <col min="8966" max="8966" width="14.42578125" style="8" customWidth="1"/>
    <col min="8967" max="8967" width="14.140625" style="8" customWidth="1"/>
    <col min="8968" max="8969" width="13.5703125" style="8" customWidth="1"/>
    <col min="8970" max="8970" width="13" style="8" customWidth="1"/>
    <col min="8971" max="9216" width="9.140625" style="8"/>
    <col min="9217" max="9217" width="4.7109375" style="8" customWidth="1"/>
    <col min="9218" max="9218" width="13.28515625" style="8" customWidth="1"/>
    <col min="9219" max="9219" width="15.42578125" style="8" customWidth="1"/>
    <col min="9220" max="9220" width="14" style="8" customWidth="1"/>
    <col min="9221" max="9221" width="12.140625" style="8" customWidth="1"/>
    <col min="9222" max="9222" width="14.42578125" style="8" customWidth="1"/>
    <col min="9223" max="9223" width="14.140625" style="8" customWidth="1"/>
    <col min="9224" max="9225" width="13.5703125" style="8" customWidth="1"/>
    <col min="9226" max="9226" width="13" style="8" customWidth="1"/>
    <col min="9227" max="9472" width="9.140625" style="8"/>
    <col min="9473" max="9473" width="4.7109375" style="8" customWidth="1"/>
    <col min="9474" max="9474" width="13.28515625" style="8" customWidth="1"/>
    <col min="9475" max="9475" width="15.42578125" style="8" customWidth="1"/>
    <col min="9476" max="9476" width="14" style="8" customWidth="1"/>
    <col min="9477" max="9477" width="12.140625" style="8" customWidth="1"/>
    <col min="9478" max="9478" width="14.42578125" style="8" customWidth="1"/>
    <col min="9479" max="9479" width="14.140625" style="8" customWidth="1"/>
    <col min="9480" max="9481" width="13.5703125" style="8" customWidth="1"/>
    <col min="9482" max="9482" width="13" style="8" customWidth="1"/>
    <col min="9483" max="9728" width="9.140625" style="8"/>
    <col min="9729" max="9729" width="4.7109375" style="8" customWidth="1"/>
    <col min="9730" max="9730" width="13.28515625" style="8" customWidth="1"/>
    <col min="9731" max="9731" width="15.42578125" style="8" customWidth="1"/>
    <col min="9732" max="9732" width="14" style="8" customWidth="1"/>
    <col min="9733" max="9733" width="12.140625" style="8" customWidth="1"/>
    <col min="9734" max="9734" width="14.42578125" style="8" customWidth="1"/>
    <col min="9735" max="9735" width="14.140625" style="8" customWidth="1"/>
    <col min="9736" max="9737" width="13.5703125" style="8" customWidth="1"/>
    <col min="9738" max="9738" width="13" style="8" customWidth="1"/>
    <col min="9739" max="9984" width="9.140625" style="8"/>
    <col min="9985" max="9985" width="4.7109375" style="8" customWidth="1"/>
    <col min="9986" max="9986" width="13.28515625" style="8" customWidth="1"/>
    <col min="9987" max="9987" width="15.42578125" style="8" customWidth="1"/>
    <col min="9988" max="9988" width="14" style="8" customWidth="1"/>
    <col min="9989" max="9989" width="12.140625" style="8" customWidth="1"/>
    <col min="9990" max="9990" width="14.42578125" style="8" customWidth="1"/>
    <col min="9991" max="9991" width="14.140625" style="8" customWidth="1"/>
    <col min="9992" max="9993" width="13.5703125" style="8" customWidth="1"/>
    <col min="9994" max="9994" width="13" style="8" customWidth="1"/>
    <col min="9995" max="10240" width="9.140625" style="8"/>
    <col min="10241" max="10241" width="4.7109375" style="8" customWidth="1"/>
    <col min="10242" max="10242" width="13.28515625" style="8" customWidth="1"/>
    <col min="10243" max="10243" width="15.42578125" style="8" customWidth="1"/>
    <col min="10244" max="10244" width="14" style="8" customWidth="1"/>
    <col min="10245" max="10245" width="12.140625" style="8" customWidth="1"/>
    <col min="10246" max="10246" width="14.42578125" style="8" customWidth="1"/>
    <col min="10247" max="10247" width="14.140625" style="8" customWidth="1"/>
    <col min="10248" max="10249" width="13.5703125" style="8" customWidth="1"/>
    <col min="10250" max="10250" width="13" style="8" customWidth="1"/>
    <col min="10251" max="10496" width="9.140625" style="8"/>
    <col min="10497" max="10497" width="4.7109375" style="8" customWidth="1"/>
    <col min="10498" max="10498" width="13.28515625" style="8" customWidth="1"/>
    <col min="10499" max="10499" width="15.42578125" style="8" customWidth="1"/>
    <col min="10500" max="10500" width="14" style="8" customWidth="1"/>
    <col min="10501" max="10501" width="12.140625" style="8" customWidth="1"/>
    <col min="10502" max="10502" width="14.42578125" style="8" customWidth="1"/>
    <col min="10503" max="10503" width="14.140625" style="8" customWidth="1"/>
    <col min="10504" max="10505" width="13.5703125" style="8" customWidth="1"/>
    <col min="10506" max="10506" width="13" style="8" customWidth="1"/>
    <col min="10507" max="10752" width="9.140625" style="8"/>
    <col min="10753" max="10753" width="4.7109375" style="8" customWidth="1"/>
    <col min="10754" max="10754" width="13.28515625" style="8" customWidth="1"/>
    <col min="10755" max="10755" width="15.42578125" style="8" customWidth="1"/>
    <col min="10756" max="10756" width="14" style="8" customWidth="1"/>
    <col min="10757" max="10757" width="12.140625" style="8" customWidth="1"/>
    <col min="10758" max="10758" width="14.42578125" style="8" customWidth="1"/>
    <col min="10759" max="10759" width="14.140625" style="8" customWidth="1"/>
    <col min="10760" max="10761" width="13.5703125" style="8" customWidth="1"/>
    <col min="10762" max="10762" width="13" style="8" customWidth="1"/>
    <col min="10763" max="11008" width="9.140625" style="8"/>
    <col min="11009" max="11009" width="4.7109375" style="8" customWidth="1"/>
    <col min="11010" max="11010" width="13.28515625" style="8" customWidth="1"/>
    <col min="11011" max="11011" width="15.42578125" style="8" customWidth="1"/>
    <col min="11012" max="11012" width="14" style="8" customWidth="1"/>
    <col min="11013" max="11013" width="12.140625" style="8" customWidth="1"/>
    <col min="11014" max="11014" width="14.42578125" style="8" customWidth="1"/>
    <col min="11015" max="11015" width="14.140625" style="8" customWidth="1"/>
    <col min="11016" max="11017" width="13.5703125" style="8" customWidth="1"/>
    <col min="11018" max="11018" width="13" style="8" customWidth="1"/>
    <col min="11019" max="11264" width="9.140625" style="8"/>
    <col min="11265" max="11265" width="4.7109375" style="8" customWidth="1"/>
    <col min="11266" max="11266" width="13.28515625" style="8" customWidth="1"/>
    <col min="11267" max="11267" width="15.42578125" style="8" customWidth="1"/>
    <col min="11268" max="11268" width="14" style="8" customWidth="1"/>
    <col min="11269" max="11269" width="12.140625" style="8" customWidth="1"/>
    <col min="11270" max="11270" width="14.42578125" style="8" customWidth="1"/>
    <col min="11271" max="11271" width="14.140625" style="8" customWidth="1"/>
    <col min="11272" max="11273" width="13.5703125" style="8" customWidth="1"/>
    <col min="11274" max="11274" width="13" style="8" customWidth="1"/>
    <col min="11275" max="11520" width="9.140625" style="8"/>
    <col min="11521" max="11521" width="4.7109375" style="8" customWidth="1"/>
    <col min="11522" max="11522" width="13.28515625" style="8" customWidth="1"/>
    <col min="11523" max="11523" width="15.42578125" style="8" customWidth="1"/>
    <col min="11524" max="11524" width="14" style="8" customWidth="1"/>
    <col min="11525" max="11525" width="12.140625" style="8" customWidth="1"/>
    <col min="11526" max="11526" width="14.42578125" style="8" customWidth="1"/>
    <col min="11527" max="11527" width="14.140625" style="8" customWidth="1"/>
    <col min="11528" max="11529" width="13.5703125" style="8" customWidth="1"/>
    <col min="11530" max="11530" width="13" style="8" customWidth="1"/>
    <col min="11531" max="11776" width="9.140625" style="8"/>
    <col min="11777" max="11777" width="4.7109375" style="8" customWidth="1"/>
    <col min="11778" max="11778" width="13.28515625" style="8" customWidth="1"/>
    <col min="11779" max="11779" width="15.42578125" style="8" customWidth="1"/>
    <col min="11780" max="11780" width="14" style="8" customWidth="1"/>
    <col min="11781" max="11781" width="12.140625" style="8" customWidth="1"/>
    <col min="11782" max="11782" width="14.42578125" style="8" customWidth="1"/>
    <col min="11783" max="11783" width="14.140625" style="8" customWidth="1"/>
    <col min="11784" max="11785" width="13.5703125" style="8" customWidth="1"/>
    <col min="11786" max="11786" width="13" style="8" customWidth="1"/>
    <col min="11787" max="12032" width="9.140625" style="8"/>
    <col min="12033" max="12033" width="4.7109375" style="8" customWidth="1"/>
    <col min="12034" max="12034" width="13.28515625" style="8" customWidth="1"/>
    <col min="12035" max="12035" width="15.42578125" style="8" customWidth="1"/>
    <col min="12036" max="12036" width="14" style="8" customWidth="1"/>
    <col min="12037" max="12037" width="12.140625" style="8" customWidth="1"/>
    <col min="12038" max="12038" width="14.42578125" style="8" customWidth="1"/>
    <col min="12039" max="12039" width="14.140625" style="8" customWidth="1"/>
    <col min="12040" max="12041" width="13.5703125" style="8" customWidth="1"/>
    <col min="12042" max="12042" width="13" style="8" customWidth="1"/>
    <col min="12043" max="12288" width="9.140625" style="8"/>
    <col min="12289" max="12289" width="4.7109375" style="8" customWidth="1"/>
    <col min="12290" max="12290" width="13.28515625" style="8" customWidth="1"/>
    <col min="12291" max="12291" width="15.42578125" style="8" customWidth="1"/>
    <col min="12292" max="12292" width="14" style="8" customWidth="1"/>
    <col min="12293" max="12293" width="12.140625" style="8" customWidth="1"/>
    <col min="12294" max="12294" width="14.42578125" style="8" customWidth="1"/>
    <col min="12295" max="12295" width="14.140625" style="8" customWidth="1"/>
    <col min="12296" max="12297" width="13.5703125" style="8" customWidth="1"/>
    <col min="12298" max="12298" width="13" style="8" customWidth="1"/>
    <col min="12299" max="12544" width="9.140625" style="8"/>
    <col min="12545" max="12545" width="4.7109375" style="8" customWidth="1"/>
    <col min="12546" max="12546" width="13.28515625" style="8" customWidth="1"/>
    <col min="12547" max="12547" width="15.42578125" style="8" customWidth="1"/>
    <col min="12548" max="12548" width="14" style="8" customWidth="1"/>
    <col min="12549" max="12549" width="12.140625" style="8" customWidth="1"/>
    <col min="12550" max="12550" width="14.42578125" style="8" customWidth="1"/>
    <col min="12551" max="12551" width="14.140625" style="8" customWidth="1"/>
    <col min="12552" max="12553" width="13.5703125" style="8" customWidth="1"/>
    <col min="12554" max="12554" width="13" style="8" customWidth="1"/>
    <col min="12555" max="12800" width="9.140625" style="8"/>
    <col min="12801" max="12801" width="4.7109375" style="8" customWidth="1"/>
    <col min="12802" max="12802" width="13.28515625" style="8" customWidth="1"/>
    <col min="12803" max="12803" width="15.42578125" style="8" customWidth="1"/>
    <col min="12804" max="12804" width="14" style="8" customWidth="1"/>
    <col min="12805" max="12805" width="12.140625" style="8" customWidth="1"/>
    <col min="12806" max="12806" width="14.42578125" style="8" customWidth="1"/>
    <col min="12807" max="12807" width="14.140625" style="8" customWidth="1"/>
    <col min="12808" max="12809" width="13.5703125" style="8" customWidth="1"/>
    <col min="12810" max="12810" width="13" style="8" customWidth="1"/>
    <col min="12811" max="13056" width="9.140625" style="8"/>
    <col min="13057" max="13057" width="4.7109375" style="8" customWidth="1"/>
    <col min="13058" max="13058" width="13.28515625" style="8" customWidth="1"/>
    <col min="13059" max="13059" width="15.42578125" style="8" customWidth="1"/>
    <col min="13060" max="13060" width="14" style="8" customWidth="1"/>
    <col min="13061" max="13061" width="12.140625" style="8" customWidth="1"/>
    <col min="13062" max="13062" width="14.42578125" style="8" customWidth="1"/>
    <col min="13063" max="13063" width="14.140625" style="8" customWidth="1"/>
    <col min="13064" max="13065" width="13.5703125" style="8" customWidth="1"/>
    <col min="13066" max="13066" width="13" style="8" customWidth="1"/>
    <col min="13067" max="13312" width="9.140625" style="8"/>
    <col min="13313" max="13313" width="4.7109375" style="8" customWidth="1"/>
    <col min="13314" max="13314" width="13.28515625" style="8" customWidth="1"/>
    <col min="13315" max="13315" width="15.42578125" style="8" customWidth="1"/>
    <col min="13316" max="13316" width="14" style="8" customWidth="1"/>
    <col min="13317" max="13317" width="12.140625" style="8" customWidth="1"/>
    <col min="13318" max="13318" width="14.42578125" style="8" customWidth="1"/>
    <col min="13319" max="13319" width="14.140625" style="8" customWidth="1"/>
    <col min="13320" max="13321" width="13.5703125" style="8" customWidth="1"/>
    <col min="13322" max="13322" width="13" style="8" customWidth="1"/>
    <col min="13323" max="13568" width="9.140625" style="8"/>
    <col min="13569" max="13569" width="4.7109375" style="8" customWidth="1"/>
    <col min="13570" max="13570" width="13.28515625" style="8" customWidth="1"/>
    <col min="13571" max="13571" width="15.42578125" style="8" customWidth="1"/>
    <col min="13572" max="13572" width="14" style="8" customWidth="1"/>
    <col min="13573" max="13573" width="12.140625" style="8" customWidth="1"/>
    <col min="13574" max="13574" width="14.42578125" style="8" customWidth="1"/>
    <col min="13575" max="13575" width="14.140625" style="8" customWidth="1"/>
    <col min="13576" max="13577" width="13.5703125" style="8" customWidth="1"/>
    <col min="13578" max="13578" width="13" style="8" customWidth="1"/>
    <col min="13579" max="13824" width="9.140625" style="8"/>
    <col min="13825" max="13825" width="4.7109375" style="8" customWidth="1"/>
    <col min="13826" max="13826" width="13.28515625" style="8" customWidth="1"/>
    <col min="13827" max="13827" width="15.42578125" style="8" customWidth="1"/>
    <col min="13828" max="13828" width="14" style="8" customWidth="1"/>
    <col min="13829" max="13829" width="12.140625" style="8" customWidth="1"/>
    <col min="13830" max="13830" width="14.42578125" style="8" customWidth="1"/>
    <col min="13831" max="13831" width="14.140625" style="8" customWidth="1"/>
    <col min="13832" max="13833" width="13.5703125" style="8" customWidth="1"/>
    <col min="13834" max="13834" width="13" style="8" customWidth="1"/>
    <col min="13835" max="14080" width="9.140625" style="8"/>
    <col min="14081" max="14081" width="4.7109375" style="8" customWidth="1"/>
    <col min="14082" max="14082" width="13.28515625" style="8" customWidth="1"/>
    <col min="14083" max="14083" width="15.42578125" style="8" customWidth="1"/>
    <col min="14084" max="14084" width="14" style="8" customWidth="1"/>
    <col min="14085" max="14085" width="12.140625" style="8" customWidth="1"/>
    <col min="14086" max="14086" width="14.42578125" style="8" customWidth="1"/>
    <col min="14087" max="14087" width="14.140625" style="8" customWidth="1"/>
    <col min="14088" max="14089" width="13.5703125" style="8" customWidth="1"/>
    <col min="14090" max="14090" width="13" style="8" customWidth="1"/>
    <col min="14091" max="14336" width="9.140625" style="8"/>
    <col min="14337" max="14337" width="4.7109375" style="8" customWidth="1"/>
    <col min="14338" max="14338" width="13.28515625" style="8" customWidth="1"/>
    <col min="14339" max="14339" width="15.42578125" style="8" customWidth="1"/>
    <col min="14340" max="14340" width="14" style="8" customWidth="1"/>
    <col min="14341" max="14341" width="12.140625" style="8" customWidth="1"/>
    <col min="14342" max="14342" width="14.42578125" style="8" customWidth="1"/>
    <col min="14343" max="14343" width="14.140625" style="8" customWidth="1"/>
    <col min="14344" max="14345" width="13.5703125" style="8" customWidth="1"/>
    <col min="14346" max="14346" width="13" style="8" customWidth="1"/>
    <col min="14347" max="14592" width="9.140625" style="8"/>
    <col min="14593" max="14593" width="4.7109375" style="8" customWidth="1"/>
    <col min="14594" max="14594" width="13.28515625" style="8" customWidth="1"/>
    <col min="14595" max="14595" width="15.42578125" style="8" customWidth="1"/>
    <col min="14596" max="14596" width="14" style="8" customWidth="1"/>
    <col min="14597" max="14597" width="12.140625" style="8" customWidth="1"/>
    <col min="14598" max="14598" width="14.42578125" style="8" customWidth="1"/>
    <col min="14599" max="14599" width="14.140625" style="8" customWidth="1"/>
    <col min="14600" max="14601" width="13.5703125" style="8" customWidth="1"/>
    <col min="14602" max="14602" width="13" style="8" customWidth="1"/>
    <col min="14603" max="14848" width="9.140625" style="8"/>
    <col min="14849" max="14849" width="4.7109375" style="8" customWidth="1"/>
    <col min="14850" max="14850" width="13.28515625" style="8" customWidth="1"/>
    <col min="14851" max="14851" width="15.42578125" style="8" customWidth="1"/>
    <col min="14852" max="14852" width="14" style="8" customWidth="1"/>
    <col min="14853" max="14853" width="12.140625" style="8" customWidth="1"/>
    <col min="14854" max="14854" width="14.42578125" style="8" customWidth="1"/>
    <col min="14855" max="14855" width="14.140625" style="8" customWidth="1"/>
    <col min="14856" max="14857" width="13.5703125" style="8" customWidth="1"/>
    <col min="14858" max="14858" width="13" style="8" customWidth="1"/>
    <col min="14859" max="15104" width="9.140625" style="8"/>
    <col min="15105" max="15105" width="4.7109375" style="8" customWidth="1"/>
    <col min="15106" max="15106" width="13.28515625" style="8" customWidth="1"/>
    <col min="15107" max="15107" width="15.42578125" style="8" customWidth="1"/>
    <col min="15108" max="15108" width="14" style="8" customWidth="1"/>
    <col min="15109" max="15109" width="12.140625" style="8" customWidth="1"/>
    <col min="15110" max="15110" width="14.42578125" style="8" customWidth="1"/>
    <col min="15111" max="15111" width="14.140625" style="8" customWidth="1"/>
    <col min="15112" max="15113" width="13.5703125" style="8" customWidth="1"/>
    <col min="15114" max="15114" width="13" style="8" customWidth="1"/>
    <col min="15115" max="15360" width="9.140625" style="8"/>
    <col min="15361" max="15361" width="4.7109375" style="8" customWidth="1"/>
    <col min="15362" max="15362" width="13.28515625" style="8" customWidth="1"/>
    <col min="15363" max="15363" width="15.42578125" style="8" customWidth="1"/>
    <col min="15364" max="15364" width="14" style="8" customWidth="1"/>
    <col min="15365" max="15365" width="12.140625" style="8" customWidth="1"/>
    <col min="15366" max="15366" width="14.42578125" style="8" customWidth="1"/>
    <col min="15367" max="15367" width="14.140625" style="8" customWidth="1"/>
    <col min="15368" max="15369" width="13.5703125" style="8" customWidth="1"/>
    <col min="15370" max="15370" width="13" style="8" customWidth="1"/>
    <col min="15371" max="15616" width="9.140625" style="8"/>
    <col min="15617" max="15617" width="4.7109375" style="8" customWidth="1"/>
    <col min="15618" max="15618" width="13.28515625" style="8" customWidth="1"/>
    <col min="15619" max="15619" width="15.42578125" style="8" customWidth="1"/>
    <col min="15620" max="15620" width="14" style="8" customWidth="1"/>
    <col min="15621" max="15621" width="12.140625" style="8" customWidth="1"/>
    <col min="15622" max="15622" width="14.42578125" style="8" customWidth="1"/>
    <col min="15623" max="15623" width="14.140625" style="8" customWidth="1"/>
    <col min="15624" max="15625" width="13.5703125" style="8" customWidth="1"/>
    <col min="15626" max="15626" width="13" style="8" customWidth="1"/>
    <col min="15627" max="15872" width="9.140625" style="8"/>
    <col min="15873" max="15873" width="4.7109375" style="8" customWidth="1"/>
    <col min="15874" max="15874" width="13.28515625" style="8" customWidth="1"/>
    <col min="15875" max="15875" width="15.42578125" style="8" customWidth="1"/>
    <col min="15876" max="15876" width="14" style="8" customWidth="1"/>
    <col min="15877" max="15877" width="12.140625" style="8" customWidth="1"/>
    <col min="15878" max="15878" width="14.42578125" style="8" customWidth="1"/>
    <col min="15879" max="15879" width="14.140625" style="8" customWidth="1"/>
    <col min="15880" max="15881" width="13.5703125" style="8" customWidth="1"/>
    <col min="15882" max="15882" width="13" style="8" customWidth="1"/>
    <col min="15883" max="16128" width="9.140625" style="8"/>
    <col min="16129" max="16129" width="4.7109375" style="8" customWidth="1"/>
    <col min="16130" max="16130" width="13.28515625" style="8" customWidth="1"/>
    <col min="16131" max="16131" width="15.42578125" style="8" customWidth="1"/>
    <col min="16132" max="16132" width="14" style="8" customWidth="1"/>
    <col min="16133" max="16133" width="12.140625" style="8" customWidth="1"/>
    <col min="16134" max="16134" width="14.42578125" style="8" customWidth="1"/>
    <col min="16135" max="16135" width="14.140625" style="8" customWidth="1"/>
    <col min="16136" max="16137" width="13.5703125" style="8" customWidth="1"/>
    <col min="16138" max="16138" width="13" style="8" customWidth="1"/>
    <col min="16139" max="16384" width="9.140625" style="8"/>
  </cols>
  <sheetData>
    <row r="1" spans="1:10" ht="24" customHeight="1">
      <c r="A1" s="57" t="s">
        <v>86</v>
      </c>
      <c r="B1" s="58"/>
      <c r="C1" s="58"/>
      <c r="D1" s="58"/>
      <c r="E1" s="7"/>
      <c r="F1" s="7"/>
      <c r="G1" s="7"/>
      <c r="H1" s="7"/>
      <c r="I1" s="7"/>
      <c r="J1" s="7"/>
    </row>
    <row r="2" spans="1:10" ht="3" customHeight="1">
      <c r="A2" s="9"/>
      <c r="B2" s="10"/>
      <c r="C2" s="10"/>
      <c r="D2" s="10"/>
      <c r="E2" s="10"/>
      <c r="F2" s="10"/>
      <c r="G2" s="10"/>
      <c r="H2" s="10"/>
      <c r="I2" s="10"/>
      <c r="J2" s="10"/>
    </row>
    <row r="3" spans="1:10" ht="20.25" customHeight="1">
      <c r="A3" s="7"/>
      <c r="B3" s="11"/>
      <c r="C3" s="11"/>
      <c r="D3" s="11"/>
      <c r="E3" s="11"/>
      <c r="F3" s="11"/>
      <c r="G3" s="11"/>
      <c r="H3" s="11"/>
      <c r="I3" s="11"/>
      <c r="J3" s="11"/>
    </row>
    <row r="4" spans="1:10" ht="14.25" customHeight="1">
      <c r="A4" s="7"/>
      <c r="B4" s="59" t="s">
        <v>87</v>
      </c>
      <c r="C4" s="60"/>
      <c r="D4" s="61"/>
      <c r="E4" s="7"/>
      <c r="F4" s="59" t="s">
        <v>88</v>
      </c>
      <c r="G4" s="60"/>
      <c r="H4" s="61"/>
      <c r="I4" s="12"/>
      <c r="J4" s="7"/>
    </row>
    <row r="5" spans="1:10" ht="13.15">
      <c r="A5" s="7"/>
      <c r="B5" s="13"/>
      <c r="C5" s="14" t="s">
        <v>89</v>
      </c>
      <c r="D5" s="15">
        <v>290000</v>
      </c>
      <c r="E5" s="7"/>
      <c r="F5" s="13"/>
      <c r="G5" s="14" t="s">
        <v>90</v>
      </c>
      <c r="H5" s="16">
        <f>IF(Values_Entered,-PMT(Interest_Rate/Num_Pmt_Per_Year,Loan_Years*Num_Pmt_Per_Year,Loan_Amount),"")</f>
        <v>63775.522668490019</v>
      </c>
      <c r="I5" s="17"/>
      <c r="J5" s="7"/>
    </row>
    <row r="6" spans="1:10" ht="13.15">
      <c r="A6" s="7"/>
      <c r="B6" s="13"/>
      <c r="C6" s="14" t="s">
        <v>91</v>
      </c>
      <c r="D6" s="18">
        <v>3.2500000000000001E-2</v>
      </c>
      <c r="E6" s="7"/>
      <c r="F6" s="13"/>
      <c r="G6" s="14" t="s">
        <v>92</v>
      </c>
      <c r="H6" s="19">
        <f>IF(Values_Entered,Loan_Years*Num_Pmt_Per_Year,"")</f>
        <v>5</v>
      </c>
      <c r="I6" s="20"/>
      <c r="J6" s="21"/>
    </row>
    <row r="7" spans="1:10" ht="13.15">
      <c r="A7" s="7"/>
      <c r="B7" s="13"/>
      <c r="C7" s="14" t="s">
        <v>93</v>
      </c>
      <c r="D7" s="22">
        <v>5</v>
      </c>
      <c r="E7" s="7"/>
      <c r="F7" s="13"/>
      <c r="G7" s="14" t="s">
        <v>94</v>
      </c>
      <c r="H7" s="19">
        <f>IF(Values_Entered,Number_of_Payments,"")</f>
        <v>5</v>
      </c>
      <c r="I7" s="20"/>
      <c r="J7" s="21"/>
    </row>
    <row r="8" spans="1:10" ht="13.15">
      <c r="A8" s="7"/>
      <c r="B8" s="13"/>
      <c r="C8" s="14" t="s">
        <v>95</v>
      </c>
      <c r="D8" s="22">
        <v>1</v>
      </c>
      <c r="E8" s="7"/>
      <c r="F8" s="13"/>
      <c r="G8" s="14" t="s">
        <v>96</v>
      </c>
      <c r="H8" s="16">
        <f>IF(Values_Entered,SUMIF(Beg_Bal,"&gt;0",Extra_Pay),"")</f>
        <v>0</v>
      </c>
      <c r="I8" s="17"/>
      <c r="J8" s="21"/>
    </row>
    <row r="9" spans="1:10" ht="13.15">
      <c r="A9" s="7"/>
      <c r="B9" s="13"/>
      <c r="C9" s="14" t="s">
        <v>97</v>
      </c>
      <c r="D9" s="23">
        <v>44044</v>
      </c>
      <c r="E9" s="7"/>
      <c r="F9" s="24"/>
      <c r="G9" s="25" t="s">
        <v>98</v>
      </c>
      <c r="H9" s="16">
        <f>IF(Values_Entered,SUMIF(Beg_Bal,"&gt;0",Int),"")</f>
        <v>28877.613342450004</v>
      </c>
      <c r="I9" s="17"/>
      <c r="J9" s="21"/>
    </row>
    <row r="10" spans="1:10" ht="13.15">
      <c r="A10" s="7"/>
      <c r="B10" s="24"/>
      <c r="C10" s="25" t="s">
        <v>99</v>
      </c>
      <c r="D10" s="26"/>
      <c r="E10" s="7"/>
      <c r="F10" s="11"/>
      <c r="G10" s="11"/>
      <c r="H10" s="11"/>
      <c r="I10" s="11"/>
      <c r="J10" s="21"/>
    </row>
    <row r="11" spans="1:10" ht="13.15">
      <c r="A11" s="7"/>
      <c r="B11" s="11"/>
      <c r="C11" s="11"/>
      <c r="D11" s="11"/>
      <c r="E11" s="11"/>
      <c r="F11" s="11"/>
      <c r="G11" s="11"/>
      <c r="H11" s="11"/>
      <c r="I11" s="11"/>
      <c r="J11" s="11"/>
    </row>
    <row r="12" spans="1:10" ht="13.15">
      <c r="A12" s="7"/>
      <c r="B12" s="27" t="s">
        <v>100</v>
      </c>
      <c r="C12" s="62"/>
      <c r="D12" s="63"/>
      <c r="E12" s="28"/>
      <c r="F12" s="11"/>
      <c r="G12" s="11"/>
      <c r="H12" s="11"/>
      <c r="I12" s="11"/>
      <c r="J12" s="11"/>
    </row>
    <row r="13" spans="1:10" ht="13.15">
      <c r="A13" s="7"/>
      <c r="B13" s="27"/>
      <c r="C13" s="29"/>
      <c r="D13" s="29"/>
      <c r="E13" s="11"/>
      <c r="F13" s="11"/>
      <c r="G13" s="11"/>
      <c r="H13" s="11"/>
      <c r="I13" s="11"/>
      <c r="J13" s="11"/>
    </row>
    <row r="14" spans="1:10" ht="6" customHeight="1">
      <c r="A14" s="9"/>
      <c r="B14" s="10"/>
      <c r="C14" s="10"/>
      <c r="D14" s="10"/>
      <c r="E14" s="10"/>
      <c r="F14" s="10"/>
      <c r="G14" s="10"/>
      <c r="H14" s="10"/>
      <c r="I14" s="10"/>
      <c r="J14" s="10"/>
    </row>
    <row r="15" spans="1:10" ht="3.75" customHeight="1">
      <c r="A15" s="7"/>
      <c r="B15" s="11"/>
      <c r="C15" s="11"/>
      <c r="D15" s="11"/>
      <c r="E15" s="11"/>
      <c r="F15" s="11"/>
      <c r="G15" s="11"/>
      <c r="H15" s="11"/>
      <c r="I15" s="11"/>
      <c r="J15" s="11"/>
    </row>
    <row r="16" spans="1:10" s="32" customFormat="1" ht="28.5" customHeight="1">
      <c r="A16" s="30" t="s">
        <v>101</v>
      </c>
      <c r="B16" s="31" t="s">
        <v>102</v>
      </c>
      <c r="C16" s="31" t="s">
        <v>103</v>
      </c>
      <c r="D16" s="31" t="s">
        <v>104</v>
      </c>
      <c r="E16" s="31" t="s">
        <v>105</v>
      </c>
      <c r="F16" s="31" t="s">
        <v>106</v>
      </c>
      <c r="G16" s="31" t="s">
        <v>107</v>
      </c>
      <c r="H16" s="31" t="s">
        <v>108</v>
      </c>
      <c r="I16" s="31" t="s">
        <v>109</v>
      </c>
      <c r="J16" s="31" t="s">
        <v>110</v>
      </c>
    </row>
    <row r="17" spans="1:10" s="32" customFormat="1" ht="6" customHeight="1">
      <c r="A17" s="33"/>
      <c r="B17" s="34"/>
      <c r="C17" s="34"/>
      <c r="D17" s="34"/>
      <c r="E17" s="34"/>
      <c r="F17" s="34"/>
      <c r="G17" s="34"/>
      <c r="H17" s="34"/>
      <c r="I17" s="34"/>
      <c r="J17" s="35"/>
    </row>
    <row r="18" spans="1:10" s="32" customFormat="1">
      <c r="A18" s="36">
        <f>IF(Values_Entered,1,"")</f>
        <v>1</v>
      </c>
      <c r="B18" s="37">
        <f t="shared" ref="B18:B81" si="0">IF(Pay_Num&lt;&gt;"",DATE(YEAR(Loan_Start),MONTH(Loan_Start)+(Pay_Num)*12/Num_Pmt_Per_Year,DAY(Loan_Start)),"")</f>
        <v>44409</v>
      </c>
      <c r="C18" s="38">
        <f>IF(Values_Entered,Loan_Amount,"")</f>
        <v>290000</v>
      </c>
      <c r="D18" s="38">
        <f>IF(Pay_Num&lt;&gt;"",Scheduled_Monthly_Payment,"")</f>
        <v>63775.522668490019</v>
      </c>
      <c r="E18" s="38">
        <f t="shared" ref="E18:E81" si="1">IF(AND(Pay_Num&lt;&gt;"",Sched_Pay+Scheduled_Extra_Payments&lt;Beg_Bal),Scheduled_Extra_Payments,IF(AND(Pay_Num&lt;&gt;"",Beg_Bal-Sched_Pay&gt;0),Beg_Bal-Sched_Pay,IF(Pay_Num&lt;&gt;"",0,"")))</f>
        <v>0</v>
      </c>
      <c r="F18" s="38">
        <f t="shared" ref="F18:F81" si="2">IF(AND(Pay_Num&lt;&gt;"",Sched_Pay+Extra_Pay&lt;Beg_Bal),Sched_Pay+Extra_Pay,IF(Pay_Num&lt;&gt;"",Beg_Bal,""))</f>
        <v>63775.522668490019</v>
      </c>
      <c r="G18" s="38">
        <f>IF(Pay_Num&lt;&gt;"",Total_Pay-Int,"")</f>
        <v>54350.522668490019</v>
      </c>
      <c r="H18" s="38">
        <f>IF(Pay_Num&lt;&gt;"",Beg_Bal*(Interest_Rate/Num_Pmt_Per_Year),"")</f>
        <v>9425</v>
      </c>
      <c r="I18" s="38">
        <f t="shared" ref="I18:I81" si="3">IF(AND(Pay_Num&lt;&gt;"",Sched_Pay+Extra_Pay&lt;Beg_Bal),Beg_Bal-Princ,IF(Pay_Num&lt;&gt;"",0,""))</f>
        <v>235649.47733150999</v>
      </c>
      <c r="J18" s="38">
        <f>SUM($H$18:$H18)</f>
        <v>9425</v>
      </c>
    </row>
    <row r="19" spans="1:10" s="32" customFormat="1" ht="12.75" customHeight="1">
      <c r="A19" s="36">
        <f t="shared" ref="A19:A82" si="4">IF(Values_Entered,A18+1,"")</f>
        <v>2</v>
      </c>
      <c r="B19" s="37">
        <f t="shared" si="0"/>
        <v>44774</v>
      </c>
      <c r="C19" s="39">
        <f t="shared" ref="C19:C82" si="5">IF(Pay_Num&lt;&gt;"",I18,"")</f>
        <v>235649.47733150999</v>
      </c>
      <c r="D19" s="39">
        <f>IF(Pay_Num&lt;&gt;"",Scheduled_Monthly_Payment,"")</f>
        <v>63775.522668490019</v>
      </c>
      <c r="E19" s="40">
        <f t="shared" si="1"/>
        <v>0</v>
      </c>
      <c r="F19" s="39">
        <f t="shared" si="2"/>
        <v>63775.522668490019</v>
      </c>
      <c r="G19" s="39">
        <f t="shared" ref="G19:G82" si="6">IF(Pay_Num&lt;&gt;"",Total_Pay-Int,"")</f>
        <v>56116.914655215944</v>
      </c>
      <c r="H19" s="39">
        <f t="shared" ref="H19:H82" si="7">IF(Pay_Num&lt;&gt;"",Beg_Bal*Interest_Rate/Num_Pmt_Per_Year,"")</f>
        <v>7658.6080132740744</v>
      </c>
      <c r="I19" s="39">
        <f t="shared" si="3"/>
        <v>179532.56267629404</v>
      </c>
      <c r="J19" s="39">
        <f>SUM($H$18:$H19)</f>
        <v>17083.608013274075</v>
      </c>
    </row>
    <row r="20" spans="1:10" s="32" customFormat="1" ht="12.75" customHeight="1">
      <c r="A20" s="36">
        <f t="shared" si="4"/>
        <v>3</v>
      </c>
      <c r="B20" s="37">
        <f t="shared" si="0"/>
        <v>45139</v>
      </c>
      <c r="C20" s="39">
        <f t="shared" si="5"/>
        <v>179532.56267629404</v>
      </c>
      <c r="D20" s="39">
        <f t="shared" ref="D20:D83" si="8">IF(Pay_Num&lt;&gt;"",Scheduled_Monthly_Payment,"")</f>
        <v>63775.522668490019</v>
      </c>
      <c r="E20" s="40">
        <f t="shared" si="1"/>
        <v>0</v>
      </c>
      <c r="F20" s="39">
        <f t="shared" si="2"/>
        <v>63775.522668490019</v>
      </c>
      <c r="G20" s="39">
        <f t="shared" si="6"/>
        <v>57940.714381510465</v>
      </c>
      <c r="H20" s="39">
        <f t="shared" si="7"/>
        <v>5834.8082869795562</v>
      </c>
      <c r="I20" s="39">
        <f t="shared" si="3"/>
        <v>121591.84829478357</v>
      </c>
      <c r="J20" s="39">
        <f>SUM($H$18:$H20)</f>
        <v>22918.41630025363</v>
      </c>
    </row>
    <row r="21" spans="1:10" s="32" customFormat="1">
      <c r="A21" s="36">
        <f t="shared" si="4"/>
        <v>4</v>
      </c>
      <c r="B21" s="37">
        <f t="shared" si="0"/>
        <v>45505</v>
      </c>
      <c r="C21" s="39">
        <f t="shared" si="5"/>
        <v>121591.84829478357</v>
      </c>
      <c r="D21" s="39">
        <f>IF(Pay_Num&lt;&gt;"",Scheduled_Monthly_Payment,"")</f>
        <v>63775.522668490019</v>
      </c>
      <c r="E21" s="40">
        <f t="shared" si="1"/>
        <v>0</v>
      </c>
      <c r="F21" s="39">
        <f t="shared" si="2"/>
        <v>63775.522668490019</v>
      </c>
      <c r="G21" s="39">
        <f t="shared" si="6"/>
        <v>59823.787598909556</v>
      </c>
      <c r="H21" s="39">
        <f t="shared" si="7"/>
        <v>3951.7350695804662</v>
      </c>
      <c r="I21" s="39">
        <f t="shared" si="3"/>
        <v>61768.060695874017</v>
      </c>
      <c r="J21" s="39">
        <f>SUM($H$18:$H21)</f>
        <v>26870.151369834097</v>
      </c>
    </row>
    <row r="22" spans="1:10" s="32" customFormat="1">
      <c r="A22" s="36">
        <f t="shared" si="4"/>
        <v>5</v>
      </c>
      <c r="B22" s="37">
        <f t="shared" si="0"/>
        <v>45870</v>
      </c>
      <c r="C22" s="39">
        <f t="shared" si="5"/>
        <v>61768.060695874017</v>
      </c>
      <c r="D22" s="39">
        <f t="shared" si="8"/>
        <v>63775.522668490019</v>
      </c>
      <c r="E22" s="40">
        <f t="shared" si="1"/>
        <v>0</v>
      </c>
      <c r="F22" s="39">
        <f t="shared" si="2"/>
        <v>61768.060695874017</v>
      </c>
      <c r="G22" s="39">
        <f t="shared" si="6"/>
        <v>59760.59872325811</v>
      </c>
      <c r="H22" s="39">
        <f t="shared" si="7"/>
        <v>2007.4619726159056</v>
      </c>
      <c r="I22" s="39">
        <f t="shared" si="3"/>
        <v>0</v>
      </c>
      <c r="J22" s="39">
        <f>SUM($H$18:$H22)</f>
        <v>28877.613342450004</v>
      </c>
    </row>
    <row r="23" spans="1:10">
      <c r="A23" s="36">
        <f t="shared" si="4"/>
        <v>6</v>
      </c>
      <c r="B23" s="37">
        <f t="shared" si="0"/>
        <v>46235</v>
      </c>
      <c r="C23" s="39">
        <f t="shared" si="5"/>
        <v>0</v>
      </c>
      <c r="D23" s="39">
        <f t="shared" si="8"/>
        <v>63775.522668490019</v>
      </c>
      <c r="E23" s="40">
        <f t="shared" si="1"/>
        <v>0</v>
      </c>
      <c r="F23" s="39">
        <f t="shared" si="2"/>
        <v>0</v>
      </c>
      <c r="G23" s="39">
        <f t="shared" si="6"/>
        <v>0</v>
      </c>
      <c r="H23" s="39">
        <f t="shared" si="7"/>
        <v>0</v>
      </c>
      <c r="I23" s="39">
        <f t="shared" si="3"/>
        <v>0</v>
      </c>
      <c r="J23" s="39">
        <f>SUM($H$18:$H23)</f>
        <v>28877.613342450004</v>
      </c>
    </row>
    <row r="24" spans="1:10">
      <c r="A24" s="36">
        <f t="shared" si="4"/>
        <v>7</v>
      </c>
      <c r="B24" s="37">
        <f t="shared" si="0"/>
        <v>46600</v>
      </c>
      <c r="C24" s="39">
        <f t="shared" si="5"/>
        <v>0</v>
      </c>
      <c r="D24" s="39">
        <f t="shared" si="8"/>
        <v>63775.522668490019</v>
      </c>
      <c r="E24" s="40">
        <f t="shared" si="1"/>
        <v>0</v>
      </c>
      <c r="F24" s="39">
        <f t="shared" si="2"/>
        <v>0</v>
      </c>
      <c r="G24" s="39">
        <f t="shared" si="6"/>
        <v>0</v>
      </c>
      <c r="H24" s="39">
        <f t="shared" si="7"/>
        <v>0</v>
      </c>
      <c r="I24" s="39">
        <f t="shared" si="3"/>
        <v>0</v>
      </c>
      <c r="J24" s="39">
        <f>SUM($H$18:$H24)</f>
        <v>28877.613342450004</v>
      </c>
    </row>
    <row r="25" spans="1:10">
      <c r="A25" s="36">
        <f t="shared" si="4"/>
        <v>8</v>
      </c>
      <c r="B25" s="37">
        <f t="shared" si="0"/>
        <v>46966</v>
      </c>
      <c r="C25" s="39">
        <f t="shared" si="5"/>
        <v>0</v>
      </c>
      <c r="D25" s="39">
        <f t="shared" si="8"/>
        <v>63775.522668490019</v>
      </c>
      <c r="E25" s="40">
        <f t="shared" si="1"/>
        <v>0</v>
      </c>
      <c r="F25" s="39">
        <f t="shared" si="2"/>
        <v>0</v>
      </c>
      <c r="G25" s="39">
        <f t="shared" si="6"/>
        <v>0</v>
      </c>
      <c r="H25" s="39">
        <f t="shared" si="7"/>
        <v>0</v>
      </c>
      <c r="I25" s="39">
        <f t="shared" si="3"/>
        <v>0</v>
      </c>
      <c r="J25" s="39">
        <f>SUM($H$18:$H25)</f>
        <v>28877.613342450004</v>
      </c>
    </row>
    <row r="26" spans="1:10">
      <c r="A26" s="36">
        <f t="shared" si="4"/>
        <v>9</v>
      </c>
      <c r="B26" s="37">
        <f t="shared" si="0"/>
        <v>47331</v>
      </c>
      <c r="C26" s="39">
        <f t="shared" si="5"/>
        <v>0</v>
      </c>
      <c r="D26" s="39">
        <f t="shared" si="8"/>
        <v>63775.522668490019</v>
      </c>
      <c r="E26" s="40">
        <f t="shared" si="1"/>
        <v>0</v>
      </c>
      <c r="F26" s="39">
        <f t="shared" si="2"/>
        <v>0</v>
      </c>
      <c r="G26" s="39">
        <f t="shared" si="6"/>
        <v>0</v>
      </c>
      <c r="H26" s="39">
        <f t="shared" si="7"/>
        <v>0</v>
      </c>
      <c r="I26" s="39">
        <f t="shared" si="3"/>
        <v>0</v>
      </c>
      <c r="J26" s="39">
        <f>SUM($H$18:$H26)</f>
        <v>28877.613342450004</v>
      </c>
    </row>
    <row r="27" spans="1:10">
      <c r="A27" s="36">
        <f t="shared" si="4"/>
        <v>10</v>
      </c>
      <c r="B27" s="37">
        <f t="shared" si="0"/>
        <v>47696</v>
      </c>
      <c r="C27" s="39">
        <f t="shared" si="5"/>
        <v>0</v>
      </c>
      <c r="D27" s="39">
        <f t="shared" si="8"/>
        <v>63775.522668490019</v>
      </c>
      <c r="E27" s="40">
        <f t="shared" si="1"/>
        <v>0</v>
      </c>
      <c r="F27" s="39">
        <f t="shared" si="2"/>
        <v>0</v>
      </c>
      <c r="G27" s="39">
        <f t="shared" si="6"/>
        <v>0</v>
      </c>
      <c r="H27" s="39">
        <f t="shared" si="7"/>
        <v>0</v>
      </c>
      <c r="I27" s="39">
        <f t="shared" si="3"/>
        <v>0</v>
      </c>
      <c r="J27" s="39">
        <f>SUM($H$18:$H27)</f>
        <v>28877.613342450004</v>
      </c>
    </row>
    <row r="28" spans="1:10">
      <c r="A28" s="36">
        <f t="shared" si="4"/>
        <v>11</v>
      </c>
      <c r="B28" s="37">
        <f t="shared" si="0"/>
        <v>48061</v>
      </c>
      <c r="C28" s="39">
        <f t="shared" si="5"/>
        <v>0</v>
      </c>
      <c r="D28" s="39">
        <f t="shared" si="8"/>
        <v>63775.522668490019</v>
      </c>
      <c r="E28" s="40">
        <f t="shared" si="1"/>
        <v>0</v>
      </c>
      <c r="F28" s="39">
        <f t="shared" si="2"/>
        <v>0</v>
      </c>
      <c r="G28" s="39">
        <f t="shared" si="6"/>
        <v>0</v>
      </c>
      <c r="H28" s="39">
        <f t="shared" si="7"/>
        <v>0</v>
      </c>
      <c r="I28" s="39">
        <f t="shared" si="3"/>
        <v>0</v>
      </c>
      <c r="J28" s="39">
        <f>SUM($H$18:$H28)</f>
        <v>28877.613342450004</v>
      </c>
    </row>
    <row r="29" spans="1:10">
      <c r="A29" s="36">
        <f t="shared" si="4"/>
        <v>12</v>
      </c>
      <c r="B29" s="37">
        <f t="shared" si="0"/>
        <v>48427</v>
      </c>
      <c r="C29" s="39">
        <f t="shared" si="5"/>
        <v>0</v>
      </c>
      <c r="D29" s="39">
        <f t="shared" si="8"/>
        <v>63775.522668490019</v>
      </c>
      <c r="E29" s="40">
        <f t="shared" si="1"/>
        <v>0</v>
      </c>
      <c r="F29" s="39">
        <f t="shared" si="2"/>
        <v>0</v>
      </c>
      <c r="G29" s="39">
        <f t="shared" si="6"/>
        <v>0</v>
      </c>
      <c r="H29" s="39">
        <f t="shared" si="7"/>
        <v>0</v>
      </c>
      <c r="I29" s="39">
        <f t="shared" si="3"/>
        <v>0</v>
      </c>
      <c r="J29" s="39">
        <f>SUM($H$18:$H29)</f>
        <v>28877.613342450004</v>
      </c>
    </row>
    <row r="30" spans="1:10">
      <c r="A30" s="36">
        <f t="shared" si="4"/>
        <v>13</v>
      </c>
      <c r="B30" s="37">
        <f t="shared" si="0"/>
        <v>48792</v>
      </c>
      <c r="C30" s="39">
        <f t="shared" si="5"/>
        <v>0</v>
      </c>
      <c r="D30" s="39">
        <f t="shared" si="8"/>
        <v>63775.522668490019</v>
      </c>
      <c r="E30" s="40">
        <f t="shared" si="1"/>
        <v>0</v>
      </c>
      <c r="F30" s="39">
        <f t="shared" si="2"/>
        <v>0</v>
      </c>
      <c r="G30" s="39">
        <f t="shared" si="6"/>
        <v>0</v>
      </c>
      <c r="H30" s="39">
        <f t="shared" si="7"/>
        <v>0</v>
      </c>
      <c r="I30" s="39">
        <f t="shared" si="3"/>
        <v>0</v>
      </c>
      <c r="J30" s="39">
        <f>SUM($H$18:$H30)</f>
        <v>28877.613342450004</v>
      </c>
    </row>
    <row r="31" spans="1:10">
      <c r="A31" s="36">
        <f t="shared" si="4"/>
        <v>14</v>
      </c>
      <c r="B31" s="37">
        <f t="shared" si="0"/>
        <v>49157</v>
      </c>
      <c r="C31" s="39">
        <f t="shared" si="5"/>
        <v>0</v>
      </c>
      <c r="D31" s="39">
        <f t="shared" si="8"/>
        <v>63775.522668490019</v>
      </c>
      <c r="E31" s="40">
        <f t="shared" si="1"/>
        <v>0</v>
      </c>
      <c r="F31" s="39">
        <f t="shared" si="2"/>
        <v>0</v>
      </c>
      <c r="G31" s="39">
        <f t="shared" si="6"/>
        <v>0</v>
      </c>
      <c r="H31" s="39">
        <f t="shared" si="7"/>
        <v>0</v>
      </c>
      <c r="I31" s="39">
        <f t="shared" si="3"/>
        <v>0</v>
      </c>
      <c r="J31" s="39">
        <f>SUM($H$18:$H31)</f>
        <v>28877.613342450004</v>
      </c>
    </row>
    <row r="32" spans="1:10">
      <c r="A32" s="36">
        <f t="shared" si="4"/>
        <v>15</v>
      </c>
      <c r="B32" s="37">
        <f t="shared" si="0"/>
        <v>49522</v>
      </c>
      <c r="C32" s="39">
        <f t="shared" si="5"/>
        <v>0</v>
      </c>
      <c r="D32" s="39">
        <f t="shared" si="8"/>
        <v>63775.522668490019</v>
      </c>
      <c r="E32" s="40">
        <f t="shared" si="1"/>
        <v>0</v>
      </c>
      <c r="F32" s="39">
        <f t="shared" si="2"/>
        <v>0</v>
      </c>
      <c r="G32" s="39">
        <f t="shared" si="6"/>
        <v>0</v>
      </c>
      <c r="H32" s="39">
        <f t="shared" si="7"/>
        <v>0</v>
      </c>
      <c r="I32" s="39">
        <f t="shared" si="3"/>
        <v>0</v>
      </c>
      <c r="J32" s="39">
        <f>SUM($H$18:$H32)</f>
        <v>28877.613342450004</v>
      </c>
    </row>
    <row r="33" spans="1:10">
      <c r="A33" s="36">
        <f t="shared" si="4"/>
        <v>16</v>
      </c>
      <c r="B33" s="37">
        <f t="shared" si="0"/>
        <v>49888</v>
      </c>
      <c r="C33" s="39">
        <f t="shared" si="5"/>
        <v>0</v>
      </c>
      <c r="D33" s="39">
        <f t="shared" si="8"/>
        <v>63775.522668490019</v>
      </c>
      <c r="E33" s="40">
        <f t="shared" si="1"/>
        <v>0</v>
      </c>
      <c r="F33" s="39">
        <f t="shared" si="2"/>
        <v>0</v>
      </c>
      <c r="G33" s="39">
        <f t="shared" si="6"/>
        <v>0</v>
      </c>
      <c r="H33" s="39">
        <f t="shared" si="7"/>
        <v>0</v>
      </c>
      <c r="I33" s="39">
        <f t="shared" si="3"/>
        <v>0</v>
      </c>
      <c r="J33" s="39">
        <f>SUM($H$18:$H33)</f>
        <v>28877.613342450004</v>
      </c>
    </row>
    <row r="34" spans="1:10">
      <c r="A34" s="36">
        <f t="shared" si="4"/>
        <v>17</v>
      </c>
      <c r="B34" s="37">
        <f t="shared" si="0"/>
        <v>50253</v>
      </c>
      <c r="C34" s="39">
        <f t="shared" si="5"/>
        <v>0</v>
      </c>
      <c r="D34" s="39">
        <f t="shared" si="8"/>
        <v>63775.522668490019</v>
      </c>
      <c r="E34" s="40">
        <f t="shared" si="1"/>
        <v>0</v>
      </c>
      <c r="F34" s="39">
        <f t="shared" si="2"/>
        <v>0</v>
      </c>
      <c r="G34" s="39">
        <f t="shared" si="6"/>
        <v>0</v>
      </c>
      <c r="H34" s="39">
        <f t="shared" si="7"/>
        <v>0</v>
      </c>
      <c r="I34" s="39">
        <f t="shared" si="3"/>
        <v>0</v>
      </c>
      <c r="J34" s="39">
        <f>SUM($H$18:$H34)</f>
        <v>28877.613342450004</v>
      </c>
    </row>
    <row r="35" spans="1:10">
      <c r="A35" s="36">
        <f t="shared" si="4"/>
        <v>18</v>
      </c>
      <c r="B35" s="37">
        <f t="shared" si="0"/>
        <v>50618</v>
      </c>
      <c r="C35" s="39">
        <f t="shared" si="5"/>
        <v>0</v>
      </c>
      <c r="D35" s="39">
        <f t="shared" si="8"/>
        <v>63775.522668490019</v>
      </c>
      <c r="E35" s="40">
        <f t="shared" si="1"/>
        <v>0</v>
      </c>
      <c r="F35" s="39">
        <f t="shared" si="2"/>
        <v>0</v>
      </c>
      <c r="G35" s="39">
        <f t="shared" si="6"/>
        <v>0</v>
      </c>
      <c r="H35" s="39">
        <f t="shared" si="7"/>
        <v>0</v>
      </c>
      <c r="I35" s="39">
        <f t="shared" si="3"/>
        <v>0</v>
      </c>
      <c r="J35" s="39">
        <f>SUM($H$18:$H35)</f>
        <v>28877.613342450004</v>
      </c>
    </row>
    <row r="36" spans="1:10">
      <c r="A36" s="36">
        <f t="shared" si="4"/>
        <v>19</v>
      </c>
      <c r="B36" s="37">
        <f t="shared" si="0"/>
        <v>50983</v>
      </c>
      <c r="C36" s="39">
        <f t="shared" si="5"/>
        <v>0</v>
      </c>
      <c r="D36" s="39">
        <f t="shared" si="8"/>
        <v>63775.522668490019</v>
      </c>
      <c r="E36" s="40">
        <f t="shared" si="1"/>
        <v>0</v>
      </c>
      <c r="F36" s="39">
        <f t="shared" si="2"/>
        <v>0</v>
      </c>
      <c r="G36" s="39">
        <f t="shared" si="6"/>
        <v>0</v>
      </c>
      <c r="H36" s="39">
        <f t="shared" si="7"/>
        <v>0</v>
      </c>
      <c r="I36" s="39">
        <f t="shared" si="3"/>
        <v>0</v>
      </c>
      <c r="J36" s="39">
        <f>SUM($H$18:$H36)</f>
        <v>28877.613342450004</v>
      </c>
    </row>
    <row r="37" spans="1:10">
      <c r="A37" s="36">
        <f t="shared" si="4"/>
        <v>20</v>
      </c>
      <c r="B37" s="37">
        <f t="shared" si="0"/>
        <v>51349</v>
      </c>
      <c r="C37" s="39">
        <f t="shared" si="5"/>
        <v>0</v>
      </c>
      <c r="D37" s="39">
        <f t="shared" si="8"/>
        <v>63775.522668490019</v>
      </c>
      <c r="E37" s="40">
        <f t="shared" si="1"/>
        <v>0</v>
      </c>
      <c r="F37" s="39">
        <f t="shared" si="2"/>
        <v>0</v>
      </c>
      <c r="G37" s="39">
        <f t="shared" si="6"/>
        <v>0</v>
      </c>
      <c r="H37" s="39">
        <f t="shared" si="7"/>
        <v>0</v>
      </c>
      <c r="I37" s="39">
        <f t="shared" si="3"/>
        <v>0</v>
      </c>
      <c r="J37" s="39">
        <f>SUM($H$18:$H37)</f>
        <v>28877.613342450004</v>
      </c>
    </row>
    <row r="38" spans="1:10">
      <c r="A38" s="36">
        <f t="shared" si="4"/>
        <v>21</v>
      </c>
      <c r="B38" s="37">
        <f t="shared" si="0"/>
        <v>51714</v>
      </c>
      <c r="C38" s="39">
        <f t="shared" si="5"/>
        <v>0</v>
      </c>
      <c r="D38" s="39">
        <f t="shared" si="8"/>
        <v>63775.522668490019</v>
      </c>
      <c r="E38" s="40">
        <f t="shared" si="1"/>
        <v>0</v>
      </c>
      <c r="F38" s="39">
        <f t="shared" si="2"/>
        <v>0</v>
      </c>
      <c r="G38" s="39">
        <f t="shared" si="6"/>
        <v>0</v>
      </c>
      <c r="H38" s="39">
        <f t="shared" si="7"/>
        <v>0</v>
      </c>
      <c r="I38" s="39">
        <f t="shared" si="3"/>
        <v>0</v>
      </c>
      <c r="J38" s="39">
        <f>SUM($H$18:$H38)</f>
        <v>28877.613342450004</v>
      </c>
    </row>
    <row r="39" spans="1:10">
      <c r="A39" s="36">
        <f t="shared" si="4"/>
        <v>22</v>
      </c>
      <c r="B39" s="37">
        <f t="shared" si="0"/>
        <v>52079</v>
      </c>
      <c r="C39" s="39">
        <f t="shared" si="5"/>
        <v>0</v>
      </c>
      <c r="D39" s="39">
        <f t="shared" si="8"/>
        <v>63775.522668490019</v>
      </c>
      <c r="E39" s="40">
        <f t="shared" si="1"/>
        <v>0</v>
      </c>
      <c r="F39" s="39">
        <f t="shared" si="2"/>
        <v>0</v>
      </c>
      <c r="G39" s="39">
        <f t="shared" si="6"/>
        <v>0</v>
      </c>
      <c r="H39" s="39">
        <f t="shared" si="7"/>
        <v>0</v>
      </c>
      <c r="I39" s="39">
        <f t="shared" si="3"/>
        <v>0</v>
      </c>
      <c r="J39" s="39">
        <f>SUM($H$18:$H39)</f>
        <v>28877.613342450004</v>
      </c>
    </row>
    <row r="40" spans="1:10">
      <c r="A40" s="36">
        <f t="shared" si="4"/>
        <v>23</v>
      </c>
      <c r="B40" s="37">
        <f t="shared" si="0"/>
        <v>52444</v>
      </c>
      <c r="C40" s="39">
        <f t="shared" si="5"/>
        <v>0</v>
      </c>
      <c r="D40" s="39">
        <f t="shared" si="8"/>
        <v>63775.522668490019</v>
      </c>
      <c r="E40" s="40">
        <f t="shared" si="1"/>
        <v>0</v>
      </c>
      <c r="F40" s="39">
        <f t="shared" si="2"/>
        <v>0</v>
      </c>
      <c r="G40" s="39">
        <f t="shared" si="6"/>
        <v>0</v>
      </c>
      <c r="H40" s="39">
        <f t="shared" si="7"/>
        <v>0</v>
      </c>
      <c r="I40" s="39">
        <f t="shared" si="3"/>
        <v>0</v>
      </c>
      <c r="J40" s="39">
        <f>SUM($H$18:$H40)</f>
        <v>28877.613342450004</v>
      </c>
    </row>
    <row r="41" spans="1:10">
      <c r="A41" s="36">
        <f t="shared" si="4"/>
        <v>24</v>
      </c>
      <c r="B41" s="37">
        <f t="shared" si="0"/>
        <v>52810</v>
      </c>
      <c r="C41" s="39">
        <f t="shared" si="5"/>
        <v>0</v>
      </c>
      <c r="D41" s="39">
        <f t="shared" si="8"/>
        <v>63775.522668490019</v>
      </c>
      <c r="E41" s="40">
        <f t="shared" si="1"/>
        <v>0</v>
      </c>
      <c r="F41" s="39">
        <f t="shared" si="2"/>
        <v>0</v>
      </c>
      <c r="G41" s="39">
        <f t="shared" si="6"/>
        <v>0</v>
      </c>
      <c r="H41" s="39">
        <f t="shared" si="7"/>
        <v>0</v>
      </c>
      <c r="I41" s="39">
        <f t="shared" si="3"/>
        <v>0</v>
      </c>
      <c r="J41" s="39">
        <f>SUM($H$18:$H41)</f>
        <v>28877.613342450004</v>
      </c>
    </row>
    <row r="42" spans="1:10">
      <c r="A42" s="36">
        <f t="shared" si="4"/>
        <v>25</v>
      </c>
      <c r="B42" s="37">
        <f t="shared" si="0"/>
        <v>53175</v>
      </c>
      <c r="C42" s="39">
        <f t="shared" si="5"/>
        <v>0</v>
      </c>
      <c r="D42" s="39">
        <f t="shared" si="8"/>
        <v>63775.522668490019</v>
      </c>
      <c r="E42" s="40">
        <f t="shared" si="1"/>
        <v>0</v>
      </c>
      <c r="F42" s="39">
        <f t="shared" si="2"/>
        <v>0</v>
      </c>
      <c r="G42" s="39">
        <f t="shared" si="6"/>
        <v>0</v>
      </c>
      <c r="H42" s="39">
        <f t="shared" si="7"/>
        <v>0</v>
      </c>
      <c r="I42" s="39">
        <f t="shared" si="3"/>
        <v>0</v>
      </c>
      <c r="J42" s="39">
        <f>SUM($H$18:$H42)</f>
        <v>28877.613342450004</v>
      </c>
    </row>
    <row r="43" spans="1:10">
      <c r="A43" s="36">
        <f t="shared" si="4"/>
        <v>26</v>
      </c>
      <c r="B43" s="37">
        <f t="shared" si="0"/>
        <v>53540</v>
      </c>
      <c r="C43" s="39">
        <f t="shared" si="5"/>
        <v>0</v>
      </c>
      <c r="D43" s="39">
        <f t="shared" si="8"/>
        <v>63775.522668490019</v>
      </c>
      <c r="E43" s="40">
        <f t="shared" si="1"/>
        <v>0</v>
      </c>
      <c r="F43" s="39">
        <f t="shared" si="2"/>
        <v>0</v>
      </c>
      <c r="G43" s="39">
        <f t="shared" si="6"/>
        <v>0</v>
      </c>
      <c r="H43" s="39">
        <f t="shared" si="7"/>
        <v>0</v>
      </c>
      <c r="I43" s="39">
        <f t="shared" si="3"/>
        <v>0</v>
      </c>
      <c r="J43" s="39">
        <f>SUM($H$18:$H43)</f>
        <v>28877.613342450004</v>
      </c>
    </row>
    <row r="44" spans="1:10">
      <c r="A44" s="36">
        <f t="shared" si="4"/>
        <v>27</v>
      </c>
      <c r="B44" s="37">
        <f t="shared" si="0"/>
        <v>53905</v>
      </c>
      <c r="C44" s="39">
        <f t="shared" si="5"/>
        <v>0</v>
      </c>
      <c r="D44" s="39">
        <f t="shared" si="8"/>
        <v>63775.522668490019</v>
      </c>
      <c r="E44" s="40">
        <f t="shared" si="1"/>
        <v>0</v>
      </c>
      <c r="F44" s="39">
        <f t="shared" si="2"/>
        <v>0</v>
      </c>
      <c r="G44" s="39">
        <f t="shared" si="6"/>
        <v>0</v>
      </c>
      <c r="H44" s="39">
        <f t="shared" si="7"/>
        <v>0</v>
      </c>
      <c r="I44" s="39">
        <f t="shared" si="3"/>
        <v>0</v>
      </c>
      <c r="J44" s="39">
        <f>SUM($H$18:$H44)</f>
        <v>28877.613342450004</v>
      </c>
    </row>
    <row r="45" spans="1:10">
      <c r="A45" s="36">
        <f t="shared" si="4"/>
        <v>28</v>
      </c>
      <c r="B45" s="37">
        <f t="shared" si="0"/>
        <v>54271</v>
      </c>
      <c r="C45" s="39">
        <f t="shared" si="5"/>
        <v>0</v>
      </c>
      <c r="D45" s="39">
        <f t="shared" si="8"/>
        <v>63775.522668490019</v>
      </c>
      <c r="E45" s="40">
        <f t="shared" si="1"/>
        <v>0</v>
      </c>
      <c r="F45" s="39">
        <f t="shared" si="2"/>
        <v>0</v>
      </c>
      <c r="G45" s="39">
        <f t="shared" si="6"/>
        <v>0</v>
      </c>
      <c r="H45" s="39">
        <f t="shared" si="7"/>
        <v>0</v>
      </c>
      <c r="I45" s="39">
        <f t="shared" si="3"/>
        <v>0</v>
      </c>
      <c r="J45" s="39">
        <f>SUM($H$18:$H45)</f>
        <v>28877.613342450004</v>
      </c>
    </row>
    <row r="46" spans="1:10">
      <c r="A46" s="36">
        <f t="shared" si="4"/>
        <v>29</v>
      </c>
      <c r="B46" s="37">
        <f t="shared" si="0"/>
        <v>54636</v>
      </c>
      <c r="C46" s="39">
        <f t="shared" si="5"/>
        <v>0</v>
      </c>
      <c r="D46" s="39">
        <f t="shared" si="8"/>
        <v>63775.522668490019</v>
      </c>
      <c r="E46" s="40">
        <f t="shared" si="1"/>
        <v>0</v>
      </c>
      <c r="F46" s="39">
        <f t="shared" si="2"/>
        <v>0</v>
      </c>
      <c r="G46" s="39">
        <f t="shared" si="6"/>
        <v>0</v>
      </c>
      <c r="H46" s="39">
        <f t="shared" si="7"/>
        <v>0</v>
      </c>
      <c r="I46" s="39">
        <f t="shared" si="3"/>
        <v>0</v>
      </c>
      <c r="J46" s="39">
        <f>SUM($H$18:$H46)</f>
        <v>28877.613342450004</v>
      </c>
    </row>
    <row r="47" spans="1:10">
      <c r="A47" s="36">
        <f t="shared" si="4"/>
        <v>30</v>
      </c>
      <c r="B47" s="37">
        <f t="shared" si="0"/>
        <v>55001</v>
      </c>
      <c r="C47" s="39">
        <f t="shared" si="5"/>
        <v>0</v>
      </c>
      <c r="D47" s="39">
        <f t="shared" si="8"/>
        <v>63775.522668490019</v>
      </c>
      <c r="E47" s="40">
        <f t="shared" si="1"/>
        <v>0</v>
      </c>
      <c r="F47" s="39">
        <f t="shared" si="2"/>
        <v>0</v>
      </c>
      <c r="G47" s="39">
        <f t="shared" si="6"/>
        <v>0</v>
      </c>
      <c r="H47" s="39">
        <f t="shared" si="7"/>
        <v>0</v>
      </c>
      <c r="I47" s="39">
        <f t="shared" si="3"/>
        <v>0</v>
      </c>
      <c r="J47" s="39">
        <f>SUM($H$18:$H47)</f>
        <v>28877.613342450004</v>
      </c>
    </row>
    <row r="48" spans="1:10">
      <c r="A48" s="36">
        <f t="shared" si="4"/>
        <v>31</v>
      </c>
      <c r="B48" s="37">
        <f t="shared" si="0"/>
        <v>55366</v>
      </c>
      <c r="C48" s="39">
        <f t="shared" si="5"/>
        <v>0</v>
      </c>
      <c r="D48" s="39">
        <f t="shared" si="8"/>
        <v>63775.522668490019</v>
      </c>
      <c r="E48" s="40">
        <f t="shared" si="1"/>
        <v>0</v>
      </c>
      <c r="F48" s="39">
        <f t="shared" si="2"/>
        <v>0</v>
      </c>
      <c r="G48" s="39">
        <f t="shared" si="6"/>
        <v>0</v>
      </c>
      <c r="H48" s="39">
        <f t="shared" si="7"/>
        <v>0</v>
      </c>
      <c r="I48" s="39">
        <f t="shared" si="3"/>
        <v>0</v>
      </c>
      <c r="J48" s="39">
        <f>SUM($H$18:$H48)</f>
        <v>28877.613342450004</v>
      </c>
    </row>
    <row r="49" spans="1:10">
      <c r="A49" s="36">
        <f t="shared" si="4"/>
        <v>32</v>
      </c>
      <c r="B49" s="37">
        <f t="shared" si="0"/>
        <v>55732</v>
      </c>
      <c r="C49" s="39">
        <f t="shared" si="5"/>
        <v>0</v>
      </c>
      <c r="D49" s="39">
        <f t="shared" si="8"/>
        <v>63775.522668490019</v>
      </c>
      <c r="E49" s="40">
        <f t="shared" si="1"/>
        <v>0</v>
      </c>
      <c r="F49" s="39">
        <f t="shared" si="2"/>
        <v>0</v>
      </c>
      <c r="G49" s="39">
        <f t="shared" si="6"/>
        <v>0</v>
      </c>
      <c r="H49" s="39">
        <f t="shared" si="7"/>
        <v>0</v>
      </c>
      <c r="I49" s="39">
        <f t="shared" si="3"/>
        <v>0</v>
      </c>
      <c r="J49" s="39">
        <f>SUM($H$18:$H49)</f>
        <v>28877.613342450004</v>
      </c>
    </row>
    <row r="50" spans="1:10">
      <c r="A50" s="36">
        <f t="shared" si="4"/>
        <v>33</v>
      </c>
      <c r="B50" s="37">
        <f t="shared" si="0"/>
        <v>56097</v>
      </c>
      <c r="C50" s="39">
        <f t="shared" si="5"/>
        <v>0</v>
      </c>
      <c r="D50" s="39">
        <f t="shared" si="8"/>
        <v>63775.522668490019</v>
      </c>
      <c r="E50" s="40">
        <f t="shared" si="1"/>
        <v>0</v>
      </c>
      <c r="F50" s="39">
        <f t="shared" si="2"/>
        <v>0</v>
      </c>
      <c r="G50" s="39">
        <f t="shared" si="6"/>
        <v>0</v>
      </c>
      <c r="H50" s="39">
        <f t="shared" si="7"/>
        <v>0</v>
      </c>
      <c r="I50" s="39">
        <f t="shared" si="3"/>
        <v>0</v>
      </c>
      <c r="J50" s="39">
        <f>SUM($H$18:$H50)</f>
        <v>28877.613342450004</v>
      </c>
    </row>
    <row r="51" spans="1:10">
      <c r="A51" s="36">
        <f t="shared" si="4"/>
        <v>34</v>
      </c>
      <c r="B51" s="37">
        <f t="shared" si="0"/>
        <v>56462</v>
      </c>
      <c r="C51" s="39">
        <f t="shared" si="5"/>
        <v>0</v>
      </c>
      <c r="D51" s="39">
        <f t="shared" si="8"/>
        <v>63775.522668490019</v>
      </c>
      <c r="E51" s="40">
        <f t="shared" si="1"/>
        <v>0</v>
      </c>
      <c r="F51" s="39">
        <f t="shared" si="2"/>
        <v>0</v>
      </c>
      <c r="G51" s="39">
        <f t="shared" si="6"/>
        <v>0</v>
      </c>
      <c r="H51" s="39">
        <f t="shared" si="7"/>
        <v>0</v>
      </c>
      <c r="I51" s="39">
        <f t="shared" si="3"/>
        <v>0</v>
      </c>
      <c r="J51" s="39">
        <f>SUM($H$18:$H51)</f>
        <v>28877.613342450004</v>
      </c>
    </row>
    <row r="52" spans="1:10">
      <c r="A52" s="36">
        <f t="shared" si="4"/>
        <v>35</v>
      </c>
      <c r="B52" s="37">
        <f t="shared" si="0"/>
        <v>56827</v>
      </c>
      <c r="C52" s="39">
        <f t="shared" si="5"/>
        <v>0</v>
      </c>
      <c r="D52" s="39">
        <f t="shared" si="8"/>
        <v>63775.522668490019</v>
      </c>
      <c r="E52" s="40">
        <f t="shared" si="1"/>
        <v>0</v>
      </c>
      <c r="F52" s="39">
        <f t="shared" si="2"/>
        <v>0</v>
      </c>
      <c r="G52" s="39">
        <f t="shared" si="6"/>
        <v>0</v>
      </c>
      <c r="H52" s="39">
        <f t="shared" si="7"/>
        <v>0</v>
      </c>
      <c r="I52" s="39">
        <f t="shared" si="3"/>
        <v>0</v>
      </c>
      <c r="J52" s="39">
        <f>SUM($H$18:$H52)</f>
        <v>28877.613342450004</v>
      </c>
    </row>
    <row r="53" spans="1:10">
      <c r="A53" s="36">
        <f t="shared" si="4"/>
        <v>36</v>
      </c>
      <c r="B53" s="37">
        <f t="shared" si="0"/>
        <v>57193</v>
      </c>
      <c r="C53" s="39">
        <f t="shared" si="5"/>
        <v>0</v>
      </c>
      <c r="D53" s="39">
        <f t="shared" si="8"/>
        <v>63775.522668490019</v>
      </c>
      <c r="E53" s="40">
        <f t="shared" si="1"/>
        <v>0</v>
      </c>
      <c r="F53" s="39">
        <f t="shared" si="2"/>
        <v>0</v>
      </c>
      <c r="G53" s="39">
        <f t="shared" si="6"/>
        <v>0</v>
      </c>
      <c r="H53" s="39">
        <f t="shared" si="7"/>
        <v>0</v>
      </c>
      <c r="I53" s="39">
        <f t="shared" si="3"/>
        <v>0</v>
      </c>
      <c r="J53" s="39">
        <f>SUM($H$18:$H53)</f>
        <v>28877.613342450004</v>
      </c>
    </row>
    <row r="54" spans="1:10">
      <c r="A54" s="36">
        <f t="shared" si="4"/>
        <v>37</v>
      </c>
      <c r="B54" s="37">
        <f t="shared" si="0"/>
        <v>57558</v>
      </c>
      <c r="C54" s="39">
        <f t="shared" si="5"/>
        <v>0</v>
      </c>
      <c r="D54" s="39">
        <f t="shared" si="8"/>
        <v>63775.522668490019</v>
      </c>
      <c r="E54" s="40">
        <f t="shared" si="1"/>
        <v>0</v>
      </c>
      <c r="F54" s="39">
        <f t="shared" si="2"/>
        <v>0</v>
      </c>
      <c r="G54" s="39">
        <f t="shared" si="6"/>
        <v>0</v>
      </c>
      <c r="H54" s="39">
        <f t="shared" si="7"/>
        <v>0</v>
      </c>
      <c r="I54" s="39">
        <f t="shared" si="3"/>
        <v>0</v>
      </c>
      <c r="J54" s="39">
        <f>SUM($H$18:$H54)</f>
        <v>28877.613342450004</v>
      </c>
    </row>
    <row r="55" spans="1:10">
      <c r="A55" s="36">
        <f t="shared" si="4"/>
        <v>38</v>
      </c>
      <c r="B55" s="37">
        <f t="shared" si="0"/>
        <v>57923</v>
      </c>
      <c r="C55" s="39">
        <f t="shared" si="5"/>
        <v>0</v>
      </c>
      <c r="D55" s="39">
        <f t="shared" si="8"/>
        <v>63775.522668490019</v>
      </c>
      <c r="E55" s="40">
        <f t="shared" si="1"/>
        <v>0</v>
      </c>
      <c r="F55" s="39">
        <f t="shared" si="2"/>
        <v>0</v>
      </c>
      <c r="G55" s="39">
        <f t="shared" si="6"/>
        <v>0</v>
      </c>
      <c r="H55" s="39">
        <f t="shared" si="7"/>
        <v>0</v>
      </c>
      <c r="I55" s="39">
        <f t="shared" si="3"/>
        <v>0</v>
      </c>
      <c r="J55" s="39">
        <f>SUM($H$18:$H55)</f>
        <v>28877.613342450004</v>
      </c>
    </row>
    <row r="56" spans="1:10">
      <c r="A56" s="36">
        <f t="shared" si="4"/>
        <v>39</v>
      </c>
      <c r="B56" s="37">
        <f t="shared" si="0"/>
        <v>58288</v>
      </c>
      <c r="C56" s="39">
        <f t="shared" si="5"/>
        <v>0</v>
      </c>
      <c r="D56" s="39">
        <f t="shared" si="8"/>
        <v>63775.522668490019</v>
      </c>
      <c r="E56" s="40">
        <f t="shared" si="1"/>
        <v>0</v>
      </c>
      <c r="F56" s="39">
        <f t="shared" si="2"/>
        <v>0</v>
      </c>
      <c r="G56" s="39">
        <f t="shared" si="6"/>
        <v>0</v>
      </c>
      <c r="H56" s="39">
        <f t="shared" si="7"/>
        <v>0</v>
      </c>
      <c r="I56" s="39">
        <f t="shared" si="3"/>
        <v>0</v>
      </c>
      <c r="J56" s="39">
        <f>SUM($H$18:$H56)</f>
        <v>28877.613342450004</v>
      </c>
    </row>
    <row r="57" spans="1:10">
      <c r="A57" s="36">
        <f t="shared" si="4"/>
        <v>40</v>
      </c>
      <c r="B57" s="37">
        <f t="shared" si="0"/>
        <v>58654</v>
      </c>
      <c r="C57" s="39">
        <f t="shared" si="5"/>
        <v>0</v>
      </c>
      <c r="D57" s="39">
        <f t="shared" si="8"/>
        <v>63775.522668490019</v>
      </c>
      <c r="E57" s="40">
        <f t="shared" si="1"/>
        <v>0</v>
      </c>
      <c r="F57" s="39">
        <f t="shared" si="2"/>
        <v>0</v>
      </c>
      <c r="G57" s="39">
        <f t="shared" si="6"/>
        <v>0</v>
      </c>
      <c r="H57" s="39">
        <f t="shared" si="7"/>
        <v>0</v>
      </c>
      <c r="I57" s="39">
        <f t="shared" si="3"/>
        <v>0</v>
      </c>
      <c r="J57" s="39">
        <f>SUM($H$18:$H57)</f>
        <v>28877.613342450004</v>
      </c>
    </row>
    <row r="58" spans="1:10">
      <c r="A58" s="36">
        <f t="shared" si="4"/>
        <v>41</v>
      </c>
      <c r="B58" s="37">
        <f t="shared" si="0"/>
        <v>59019</v>
      </c>
      <c r="C58" s="39">
        <f t="shared" si="5"/>
        <v>0</v>
      </c>
      <c r="D58" s="39">
        <f t="shared" si="8"/>
        <v>63775.522668490019</v>
      </c>
      <c r="E58" s="40">
        <f t="shared" si="1"/>
        <v>0</v>
      </c>
      <c r="F58" s="39">
        <f t="shared" si="2"/>
        <v>0</v>
      </c>
      <c r="G58" s="39">
        <f t="shared" si="6"/>
        <v>0</v>
      </c>
      <c r="H58" s="39">
        <f t="shared" si="7"/>
        <v>0</v>
      </c>
      <c r="I58" s="39">
        <f t="shared" si="3"/>
        <v>0</v>
      </c>
      <c r="J58" s="39">
        <f>SUM($H$18:$H58)</f>
        <v>28877.613342450004</v>
      </c>
    </row>
    <row r="59" spans="1:10">
      <c r="A59" s="36">
        <f t="shared" si="4"/>
        <v>42</v>
      </c>
      <c r="B59" s="37">
        <f t="shared" si="0"/>
        <v>59384</v>
      </c>
      <c r="C59" s="39">
        <f t="shared" si="5"/>
        <v>0</v>
      </c>
      <c r="D59" s="39">
        <f t="shared" si="8"/>
        <v>63775.522668490019</v>
      </c>
      <c r="E59" s="40">
        <f t="shared" si="1"/>
        <v>0</v>
      </c>
      <c r="F59" s="39">
        <f t="shared" si="2"/>
        <v>0</v>
      </c>
      <c r="G59" s="39">
        <f t="shared" si="6"/>
        <v>0</v>
      </c>
      <c r="H59" s="39">
        <f t="shared" si="7"/>
        <v>0</v>
      </c>
      <c r="I59" s="39">
        <f t="shared" si="3"/>
        <v>0</v>
      </c>
      <c r="J59" s="39">
        <f>SUM($H$18:$H59)</f>
        <v>28877.613342450004</v>
      </c>
    </row>
    <row r="60" spans="1:10">
      <c r="A60" s="36">
        <f t="shared" si="4"/>
        <v>43</v>
      </c>
      <c r="B60" s="37">
        <f t="shared" si="0"/>
        <v>59749</v>
      </c>
      <c r="C60" s="39">
        <f t="shared" si="5"/>
        <v>0</v>
      </c>
      <c r="D60" s="39">
        <f t="shared" si="8"/>
        <v>63775.522668490019</v>
      </c>
      <c r="E60" s="40">
        <f t="shared" si="1"/>
        <v>0</v>
      </c>
      <c r="F60" s="39">
        <f t="shared" si="2"/>
        <v>0</v>
      </c>
      <c r="G60" s="39">
        <f t="shared" si="6"/>
        <v>0</v>
      </c>
      <c r="H60" s="39">
        <f t="shared" si="7"/>
        <v>0</v>
      </c>
      <c r="I60" s="39">
        <f t="shared" si="3"/>
        <v>0</v>
      </c>
      <c r="J60" s="39">
        <f>SUM($H$18:$H60)</f>
        <v>28877.613342450004</v>
      </c>
    </row>
    <row r="61" spans="1:10">
      <c r="A61" s="36">
        <f t="shared" si="4"/>
        <v>44</v>
      </c>
      <c r="B61" s="37">
        <f t="shared" si="0"/>
        <v>60115</v>
      </c>
      <c r="C61" s="39">
        <f t="shared" si="5"/>
        <v>0</v>
      </c>
      <c r="D61" s="39">
        <f t="shared" si="8"/>
        <v>63775.522668490019</v>
      </c>
      <c r="E61" s="40">
        <f t="shared" si="1"/>
        <v>0</v>
      </c>
      <c r="F61" s="39">
        <f t="shared" si="2"/>
        <v>0</v>
      </c>
      <c r="G61" s="39">
        <f t="shared" si="6"/>
        <v>0</v>
      </c>
      <c r="H61" s="39">
        <f t="shared" si="7"/>
        <v>0</v>
      </c>
      <c r="I61" s="39">
        <f t="shared" si="3"/>
        <v>0</v>
      </c>
      <c r="J61" s="39">
        <f>SUM($H$18:$H61)</f>
        <v>28877.613342450004</v>
      </c>
    </row>
    <row r="62" spans="1:10">
      <c r="A62" s="36">
        <f t="shared" si="4"/>
        <v>45</v>
      </c>
      <c r="B62" s="37">
        <f t="shared" si="0"/>
        <v>60480</v>
      </c>
      <c r="C62" s="39">
        <f t="shared" si="5"/>
        <v>0</v>
      </c>
      <c r="D62" s="39">
        <f t="shared" si="8"/>
        <v>63775.522668490019</v>
      </c>
      <c r="E62" s="40">
        <f t="shared" si="1"/>
        <v>0</v>
      </c>
      <c r="F62" s="39">
        <f t="shared" si="2"/>
        <v>0</v>
      </c>
      <c r="G62" s="39">
        <f t="shared" si="6"/>
        <v>0</v>
      </c>
      <c r="H62" s="39">
        <f t="shared" si="7"/>
        <v>0</v>
      </c>
      <c r="I62" s="39">
        <f t="shared" si="3"/>
        <v>0</v>
      </c>
      <c r="J62" s="39">
        <f>SUM($H$18:$H62)</f>
        <v>28877.613342450004</v>
      </c>
    </row>
    <row r="63" spans="1:10">
      <c r="A63" s="36">
        <f t="shared" si="4"/>
        <v>46</v>
      </c>
      <c r="B63" s="37">
        <f t="shared" si="0"/>
        <v>60845</v>
      </c>
      <c r="C63" s="39">
        <f t="shared" si="5"/>
        <v>0</v>
      </c>
      <c r="D63" s="39">
        <f t="shared" si="8"/>
        <v>63775.522668490019</v>
      </c>
      <c r="E63" s="40">
        <f t="shared" si="1"/>
        <v>0</v>
      </c>
      <c r="F63" s="39">
        <f t="shared" si="2"/>
        <v>0</v>
      </c>
      <c r="G63" s="39">
        <f t="shared" si="6"/>
        <v>0</v>
      </c>
      <c r="H63" s="39">
        <f t="shared" si="7"/>
        <v>0</v>
      </c>
      <c r="I63" s="39">
        <f t="shared" si="3"/>
        <v>0</v>
      </c>
      <c r="J63" s="39">
        <f>SUM($H$18:$H63)</f>
        <v>28877.613342450004</v>
      </c>
    </row>
    <row r="64" spans="1:10">
      <c r="A64" s="36">
        <f t="shared" si="4"/>
        <v>47</v>
      </c>
      <c r="B64" s="37">
        <f t="shared" si="0"/>
        <v>61210</v>
      </c>
      <c r="C64" s="39">
        <f t="shared" si="5"/>
        <v>0</v>
      </c>
      <c r="D64" s="39">
        <f t="shared" si="8"/>
        <v>63775.522668490019</v>
      </c>
      <c r="E64" s="40">
        <f t="shared" si="1"/>
        <v>0</v>
      </c>
      <c r="F64" s="39">
        <f t="shared" si="2"/>
        <v>0</v>
      </c>
      <c r="G64" s="39">
        <f t="shared" si="6"/>
        <v>0</v>
      </c>
      <c r="H64" s="39">
        <f t="shared" si="7"/>
        <v>0</v>
      </c>
      <c r="I64" s="39">
        <f t="shared" si="3"/>
        <v>0</v>
      </c>
      <c r="J64" s="39">
        <f>SUM($H$18:$H64)</f>
        <v>28877.613342450004</v>
      </c>
    </row>
    <row r="65" spans="1:10">
      <c r="A65" s="36">
        <f t="shared" si="4"/>
        <v>48</v>
      </c>
      <c r="B65" s="37">
        <f t="shared" si="0"/>
        <v>61576</v>
      </c>
      <c r="C65" s="39">
        <f t="shared" si="5"/>
        <v>0</v>
      </c>
      <c r="D65" s="39">
        <f t="shared" si="8"/>
        <v>63775.522668490019</v>
      </c>
      <c r="E65" s="40">
        <f t="shared" si="1"/>
        <v>0</v>
      </c>
      <c r="F65" s="39">
        <f t="shared" si="2"/>
        <v>0</v>
      </c>
      <c r="G65" s="39">
        <f t="shared" si="6"/>
        <v>0</v>
      </c>
      <c r="H65" s="39">
        <f t="shared" si="7"/>
        <v>0</v>
      </c>
      <c r="I65" s="39">
        <f t="shared" si="3"/>
        <v>0</v>
      </c>
      <c r="J65" s="39">
        <f>SUM($H$18:$H65)</f>
        <v>28877.613342450004</v>
      </c>
    </row>
    <row r="66" spans="1:10">
      <c r="A66" s="36">
        <f t="shared" si="4"/>
        <v>49</v>
      </c>
      <c r="B66" s="37">
        <f t="shared" si="0"/>
        <v>61941</v>
      </c>
      <c r="C66" s="39">
        <f t="shared" si="5"/>
        <v>0</v>
      </c>
      <c r="D66" s="39">
        <f t="shared" si="8"/>
        <v>63775.522668490019</v>
      </c>
      <c r="E66" s="40">
        <f t="shared" si="1"/>
        <v>0</v>
      </c>
      <c r="F66" s="39">
        <f t="shared" si="2"/>
        <v>0</v>
      </c>
      <c r="G66" s="39">
        <f t="shared" si="6"/>
        <v>0</v>
      </c>
      <c r="H66" s="39">
        <f t="shared" si="7"/>
        <v>0</v>
      </c>
      <c r="I66" s="39">
        <f t="shared" si="3"/>
        <v>0</v>
      </c>
      <c r="J66" s="39">
        <f>SUM($H$18:$H66)</f>
        <v>28877.613342450004</v>
      </c>
    </row>
    <row r="67" spans="1:10">
      <c r="A67" s="36">
        <f t="shared" si="4"/>
        <v>50</v>
      </c>
      <c r="B67" s="37">
        <f t="shared" si="0"/>
        <v>62306</v>
      </c>
      <c r="C67" s="39">
        <f t="shared" si="5"/>
        <v>0</v>
      </c>
      <c r="D67" s="39">
        <f t="shared" si="8"/>
        <v>63775.522668490019</v>
      </c>
      <c r="E67" s="40">
        <f t="shared" si="1"/>
        <v>0</v>
      </c>
      <c r="F67" s="39">
        <f t="shared" si="2"/>
        <v>0</v>
      </c>
      <c r="G67" s="39">
        <f t="shared" si="6"/>
        <v>0</v>
      </c>
      <c r="H67" s="39">
        <f t="shared" si="7"/>
        <v>0</v>
      </c>
      <c r="I67" s="39">
        <f t="shared" si="3"/>
        <v>0</v>
      </c>
      <c r="J67" s="39">
        <f>SUM($H$18:$H67)</f>
        <v>28877.613342450004</v>
      </c>
    </row>
    <row r="68" spans="1:10">
      <c r="A68" s="36">
        <f t="shared" si="4"/>
        <v>51</v>
      </c>
      <c r="B68" s="37">
        <f t="shared" si="0"/>
        <v>62671</v>
      </c>
      <c r="C68" s="39">
        <f t="shared" si="5"/>
        <v>0</v>
      </c>
      <c r="D68" s="39">
        <f t="shared" si="8"/>
        <v>63775.522668490019</v>
      </c>
      <c r="E68" s="40">
        <f t="shared" si="1"/>
        <v>0</v>
      </c>
      <c r="F68" s="39">
        <f t="shared" si="2"/>
        <v>0</v>
      </c>
      <c r="G68" s="39">
        <f t="shared" si="6"/>
        <v>0</v>
      </c>
      <c r="H68" s="39">
        <f t="shared" si="7"/>
        <v>0</v>
      </c>
      <c r="I68" s="39">
        <f t="shared" si="3"/>
        <v>0</v>
      </c>
      <c r="J68" s="39">
        <f>SUM($H$18:$H68)</f>
        <v>28877.613342450004</v>
      </c>
    </row>
    <row r="69" spans="1:10">
      <c r="A69" s="36">
        <f t="shared" si="4"/>
        <v>52</v>
      </c>
      <c r="B69" s="37">
        <f t="shared" si="0"/>
        <v>63037</v>
      </c>
      <c r="C69" s="39">
        <f t="shared" si="5"/>
        <v>0</v>
      </c>
      <c r="D69" s="39">
        <f t="shared" si="8"/>
        <v>63775.522668490019</v>
      </c>
      <c r="E69" s="40">
        <f t="shared" si="1"/>
        <v>0</v>
      </c>
      <c r="F69" s="39">
        <f t="shared" si="2"/>
        <v>0</v>
      </c>
      <c r="G69" s="39">
        <f t="shared" si="6"/>
        <v>0</v>
      </c>
      <c r="H69" s="39">
        <f t="shared" si="7"/>
        <v>0</v>
      </c>
      <c r="I69" s="39">
        <f t="shared" si="3"/>
        <v>0</v>
      </c>
      <c r="J69" s="39">
        <f>SUM($H$18:$H69)</f>
        <v>28877.613342450004</v>
      </c>
    </row>
    <row r="70" spans="1:10">
      <c r="A70" s="36">
        <f t="shared" si="4"/>
        <v>53</v>
      </c>
      <c r="B70" s="37">
        <f t="shared" si="0"/>
        <v>63402</v>
      </c>
      <c r="C70" s="39">
        <f t="shared" si="5"/>
        <v>0</v>
      </c>
      <c r="D70" s="39">
        <f t="shared" si="8"/>
        <v>63775.522668490019</v>
      </c>
      <c r="E70" s="40">
        <f t="shared" si="1"/>
        <v>0</v>
      </c>
      <c r="F70" s="39">
        <f t="shared" si="2"/>
        <v>0</v>
      </c>
      <c r="G70" s="39">
        <f t="shared" si="6"/>
        <v>0</v>
      </c>
      <c r="H70" s="39">
        <f t="shared" si="7"/>
        <v>0</v>
      </c>
      <c r="I70" s="39">
        <f t="shared" si="3"/>
        <v>0</v>
      </c>
      <c r="J70" s="39">
        <f>SUM($H$18:$H70)</f>
        <v>28877.613342450004</v>
      </c>
    </row>
    <row r="71" spans="1:10">
      <c r="A71" s="36">
        <f t="shared" si="4"/>
        <v>54</v>
      </c>
      <c r="B71" s="37">
        <f t="shared" si="0"/>
        <v>63767</v>
      </c>
      <c r="C71" s="39">
        <f t="shared" si="5"/>
        <v>0</v>
      </c>
      <c r="D71" s="39">
        <f t="shared" si="8"/>
        <v>63775.522668490019</v>
      </c>
      <c r="E71" s="40">
        <f t="shared" si="1"/>
        <v>0</v>
      </c>
      <c r="F71" s="39">
        <f t="shared" si="2"/>
        <v>0</v>
      </c>
      <c r="G71" s="39">
        <f t="shared" si="6"/>
        <v>0</v>
      </c>
      <c r="H71" s="39">
        <f t="shared" si="7"/>
        <v>0</v>
      </c>
      <c r="I71" s="39">
        <f t="shared" si="3"/>
        <v>0</v>
      </c>
      <c r="J71" s="39">
        <f>SUM($H$18:$H71)</f>
        <v>28877.613342450004</v>
      </c>
    </row>
    <row r="72" spans="1:10">
      <c r="A72" s="36">
        <f t="shared" si="4"/>
        <v>55</v>
      </c>
      <c r="B72" s="37">
        <f t="shared" si="0"/>
        <v>64132</v>
      </c>
      <c r="C72" s="39">
        <f t="shared" si="5"/>
        <v>0</v>
      </c>
      <c r="D72" s="39">
        <f t="shared" si="8"/>
        <v>63775.522668490019</v>
      </c>
      <c r="E72" s="40">
        <f t="shared" si="1"/>
        <v>0</v>
      </c>
      <c r="F72" s="39">
        <f t="shared" si="2"/>
        <v>0</v>
      </c>
      <c r="G72" s="39">
        <f t="shared" si="6"/>
        <v>0</v>
      </c>
      <c r="H72" s="39">
        <f t="shared" si="7"/>
        <v>0</v>
      </c>
      <c r="I72" s="39">
        <f t="shared" si="3"/>
        <v>0</v>
      </c>
      <c r="J72" s="39">
        <f>SUM($H$18:$H72)</f>
        <v>28877.613342450004</v>
      </c>
    </row>
    <row r="73" spans="1:10">
      <c r="A73" s="36">
        <f t="shared" si="4"/>
        <v>56</v>
      </c>
      <c r="B73" s="37">
        <f t="shared" si="0"/>
        <v>64498</v>
      </c>
      <c r="C73" s="39">
        <f t="shared" si="5"/>
        <v>0</v>
      </c>
      <c r="D73" s="39">
        <f t="shared" si="8"/>
        <v>63775.522668490019</v>
      </c>
      <c r="E73" s="40">
        <f t="shared" si="1"/>
        <v>0</v>
      </c>
      <c r="F73" s="39">
        <f t="shared" si="2"/>
        <v>0</v>
      </c>
      <c r="G73" s="39">
        <f t="shared" si="6"/>
        <v>0</v>
      </c>
      <c r="H73" s="39">
        <f t="shared" si="7"/>
        <v>0</v>
      </c>
      <c r="I73" s="39">
        <f t="shared" si="3"/>
        <v>0</v>
      </c>
      <c r="J73" s="39">
        <f>SUM($H$18:$H73)</f>
        <v>28877.613342450004</v>
      </c>
    </row>
    <row r="74" spans="1:10">
      <c r="A74" s="36">
        <f t="shared" si="4"/>
        <v>57</v>
      </c>
      <c r="B74" s="37">
        <f t="shared" si="0"/>
        <v>64863</v>
      </c>
      <c r="C74" s="39">
        <f t="shared" si="5"/>
        <v>0</v>
      </c>
      <c r="D74" s="39">
        <f t="shared" si="8"/>
        <v>63775.522668490019</v>
      </c>
      <c r="E74" s="40">
        <f t="shared" si="1"/>
        <v>0</v>
      </c>
      <c r="F74" s="39">
        <f t="shared" si="2"/>
        <v>0</v>
      </c>
      <c r="G74" s="39">
        <f t="shared" si="6"/>
        <v>0</v>
      </c>
      <c r="H74" s="39">
        <f t="shared" si="7"/>
        <v>0</v>
      </c>
      <c r="I74" s="39">
        <f t="shared" si="3"/>
        <v>0</v>
      </c>
      <c r="J74" s="39">
        <f>SUM($H$18:$H74)</f>
        <v>28877.613342450004</v>
      </c>
    </row>
    <row r="75" spans="1:10">
      <c r="A75" s="36">
        <f t="shared" si="4"/>
        <v>58</v>
      </c>
      <c r="B75" s="37">
        <f t="shared" si="0"/>
        <v>65228</v>
      </c>
      <c r="C75" s="39">
        <f t="shared" si="5"/>
        <v>0</v>
      </c>
      <c r="D75" s="39">
        <f t="shared" si="8"/>
        <v>63775.522668490019</v>
      </c>
      <c r="E75" s="40">
        <f t="shared" si="1"/>
        <v>0</v>
      </c>
      <c r="F75" s="39">
        <f t="shared" si="2"/>
        <v>0</v>
      </c>
      <c r="G75" s="39">
        <f t="shared" si="6"/>
        <v>0</v>
      </c>
      <c r="H75" s="39">
        <f t="shared" si="7"/>
        <v>0</v>
      </c>
      <c r="I75" s="39">
        <f t="shared" si="3"/>
        <v>0</v>
      </c>
      <c r="J75" s="39">
        <f>SUM($H$18:$H75)</f>
        <v>28877.613342450004</v>
      </c>
    </row>
    <row r="76" spans="1:10">
      <c r="A76" s="36">
        <f t="shared" si="4"/>
        <v>59</v>
      </c>
      <c r="B76" s="37">
        <f t="shared" si="0"/>
        <v>65593</v>
      </c>
      <c r="C76" s="39">
        <f t="shared" si="5"/>
        <v>0</v>
      </c>
      <c r="D76" s="39">
        <f t="shared" si="8"/>
        <v>63775.522668490019</v>
      </c>
      <c r="E76" s="40">
        <f t="shared" si="1"/>
        <v>0</v>
      </c>
      <c r="F76" s="39">
        <f t="shared" si="2"/>
        <v>0</v>
      </c>
      <c r="G76" s="39">
        <f t="shared" si="6"/>
        <v>0</v>
      </c>
      <c r="H76" s="39">
        <f t="shared" si="7"/>
        <v>0</v>
      </c>
      <c r="I76" s="39">
        <f t="shared" si="3"/>
        <v>0</v>
      </c>
      <c r="J76" s="39">
        <f>SUM($H$18:$H76)</f>
        <v>28877.613342450004</v>
      </c>
    </row>
    <row r="77" spans="1:10">
      <c r="A77" s="36">
        <f t="shared" si="4"/>
        <v>60</v>
      </c>
      <c r="B77" s="37">
        <f t="shared" si="0"/>
        <v>65959</v>
      </c>
      <c r="C77" s="39">
        <f t="shared" si="5"/>
        <v>0</v>
      </c>
      <c r="D77" s="39">
        <f t="shared" si="8"/>
        <v>63775.522668490019</v>
      </c>
      <c r="E77" s="40">
        <f t="shared" si="1"/>
        <v>0</v>
      </c>
      <c r="F77" s="39">
        <f t="shared" si="2"/>
        <v>0</v>
      </c>
      <c r="G77" s="39">
        <f t="shared" si="6"/>
        <v>0</v>
      </c>
      <c r="H77" s="39">
        <f t="shared" si="7"/>
        <v>0</v>
      </c>
      <c r="I77" s="39">
        <f t="shared" si="3"/>
        <v>0</v>
      </c>
      <c r="J77" s="39">
        <f>SUM($H$18:$H77)</f>
        <v>28877.613342450004</v>
      </c>
    </row>
    <row r="78" spans="1:10">
      <c r="A78" s="36">
        <f t="shared" si="4"/>
        <v>61</v>
      </c>
      <c r="B78" s="37">
        <f t="shared" si="0"/>
        <v>66324</v>
      </c>
      <c r="C78" s="39">
        <f t="shared" si="5"/>
        <v>0</v>
      </c>
      <c r="D78" s="39">
        <f t="shared" si="8"/>
        <v>63775.522668490019</v>
      </c>
      <c r="E78" s="40">
        <f t="shared" si="1"/>
        <v>0</v>
      </c>
      <c r="F78" s="39">
        <f t="shared" si="2"/>
        <v>0</v>
      </c>
      <c r="G78" s="39">
        <f t="shared" si="6"/>
        <v>0</v>
      </c>
      <c r="H78" s="39">
        <f t="shared" si="7"/>
        <v>0</v>
      </c>
      <c r="I78" s="39">
        <f t="shared" si="3"/>
        <v>0</v>
      </c>
      <c r="J78" s="39">
        <f>SUM($H$18:$H78)</f>
        <v>28877.613342450004</v>
      </c>
    </row>
    <row r="79" spans="1:10">
      <c r="A79" s="36">
        <f t="shared" si="4"/>
        <v>62</v>
      </c>
      <c r="B79" s="37">
        <f t="shared" si="0"/>
        <v>66689</v>
      </c>
      <c r="C79" s="39">
        <f t="shared" si="5"/>
        <v>0</v>
      </c>
      <c r="D79" s="39">
        <f t="shared" si="8"/>
        <v>63775.522668490019</v>
      </c>
      <c r="E79" s="40">
        <f t="shared" si="1"/>
        <v>0</v>
      </c>
      <c r="F79" s="39">
        <f t="shared" si="2"/>
        <v>0</v>
      </c>
      <c r="G79" s="39">
        <f t="shared" si="6"/>
        <v>0</v>
      </c>
      <c r="H79" s="39">
        <f t="shared" si="7"/>
        <v>0</v>
      </c>
      <c r="I79" s="39">
        <f t="shared" si="3"/>
        <v>0</v>
      </c>
      <c r="J79" s="39">
        <f>SUM($H$18:$H79)</f>
        <v>28877.613342450004</v>
      </c>
    </row>
    <row r="80" spans="1:10">
      <c r="A80" s="36">
        <f t="shared" si="4"/>
        <v>63</v>
      </c>
      <c r="B80" s="37">
        <f t="shared" si="0"/>
        <v>67054</v>
      </c>
      <c r="C80" s="39">
        <f t="shared" si="5"/>
        <v>0</v>
      </c>
      <c r="D80" s="39">
        <f t="shared" si="8"/>
        <v>63775.522668490019</v>
      </c>
      <c r="E80" s="40">
        <f t="shared" si="1"/>
        <v>0</v>
      </c>
      <c r="F80" s="39">
        <f t="shared" si="2"/>
        <v>0</v>
      </c>
      <c r="G80" s="39">
        <f t="shared" si="6"/>
        <v>0</v>
      </c>
      <c r="H80" s="39">
        <f t="shared" si="7"/>
        <v>0</v>
      </c>
      <c r="I80" s="39">
        <f t="shared" si="3"/>
        <v>0</v>
      </c>
      <c r="J80" s="39">
        <f>SUM($H$18:$H80)</f>
        <v>28877.613342450004</v>
      </c>
    </row>
    <row r="81" spans="1:10">
      <c r="A81" s="36">
        <f t="shared" si="4"/>
        <v>64</v>
      </c>
      <c r="B81" s="37">
        <f t="shared" si="0"/>
        <v>67420</v>
      </c>
      <c r="C81" s="39">
        <f t="shared" si="5"/>
        <v>0</v>
      </c>
      <c r="D81" s="39">
        <f t="shared" si="8"/>
        <v>63775.522668490019</v>
      </c>
      <c r="E81" s="40">
        <f t="shared" si="1"/>
        <v>0</v>
      </c>
      <c r="F81" s="39">
        <f t="shared" si="2"/>
        <v>0</v>
      </c>
      <c r="G81" s="39">
        <f t="shared" si="6"/>
        <v>0</v>
      </c>
      <c r="H81" s="39">
        <f t="shared" si="7"/>
        <v>0</v>
      </c>
      <c r="I81" s="39">
        <f t="shared" si="3"/>
        <v>0</v>
      </c>
      <c r="J81" s="39">
        <f>SUM($H$18:$H81)</f>
        <v>28877.613342450004</v>
      </c>
    </row>
    <row r="82" spans="1:10">
      <c r="A82" s="36">
        <f t="shared" si="4"/>
        <v>65</v>
      </c>
      <c r="B82" s="37">
        <f t="shared" ref="B82:B145" si="9">IF(Pay_Num&lt;&gt;"",DATE(YEAR(Loan_Start),MONTH(Loan_Start)+(Pay_Num)*12/Num_Pmt_Per_Year,DAY(Loan_Start)),"")</f>
        <v>67785</v>
      </c>
      <c r="C82" s="39">
        <f t="shared" si="5"/>
        <v>0</v>
      </c>
      <c r="D82" s="39">
        <f t="shared" si="8"/>
        <v>63775.522668490019</v>
      </c>
      <c r="E82" s="40">
        <f t="shared" ref="E82:E145" si="10">IF(AND(Pay_Num&lt;&gt;"",Sched_Pay+Scheduled_Extra_Payments&lt;Beg_Bal),Scheduled_Extra_Payments,IF(AND(Pay_Num&lt;&gt;"",Beg_Bal-Sched_Pay&gt;0),Beg_Bal-Sched_Pay,IF(Pay_Num&lt;&gt;"",0,"")))</f>
        <v>0</v>
      </c>
      <c r="F82" s="39">
        <f t="shared" ref="F82:F145" si="11">IF(AND(Pay_Num&lt;&gt;"",Sched_Pay+Extra_Pay&lt;Beg_Bal),Sched_Pay+Extra_Pay,IF(Pay_Num&lt;&gt;"",Beg_Bal,""))</f>
        <v>0</v>
      </c>
      <c r="G82" s="39">
        <f t="shared" si="6"/>
        <v>0</v>
      </c>
      <c r="H82" s="39">
        <f t="shared" si="7"/>
        <v>0</v>
      </c>
      <c r="I82" s="39">
        <f t="shared" ref="I82:I145" si="12">IF(AND(Pay_Num&lt;&gt;"",Sched_Pay+Extra_Pay&lt;Beg_Bal),Beg_Bal-Princ,IF(Pay_Num&lt;&gt;"",0,""))</f>
        <v>0</v>
      </c>
      <c r="J82" s="39">
        <f>SUM($H$18:$H82)</f>
        <v>28877.613342450004</v>
      </c>
    </row>
    <row r="83" spans="1:10">
      <c r="A83" s="36">
        <f t="shared" ref="A83:A146" si="13">IF(Values_Entered,A82+1,"")</f>
        <v>66</v>
      </c>
      <c r="B83" s="37">
        <f t="shared" si="9"/>
        <v>68150</v>
      </c>
      <c r="C83" s="39">
        <f t="shared" ref="C83:C146" si="14">IF(Pay_Num&lt;&gt;"",I82,"")</f>
        <v>0</v>
      </c>
      <c r="D83" s="39">
        <f t="shared" si="8"/>
        <v>63775.522668490019</v>
      </c>
      <c r="E83" s="40">
        <f t="shared" si="10"/>
        <v>0</v>
      </c>
      <c r="F83" s="39">
        <f t="shared" si="11"/>
        <v>0</v>
      </c>
      <c r="G83" s="39">
        <f t="shared" ref="G83:G146" si="15">IF(Pay_Num&lt;&gt;"",Total_Pay-Int,"")</f>
        <v>0</v>
      </c>
      <c r="H83" s="39">
        <f t="shared" ref="H83:H146" si="16">IF(Pay_Num&lt;&gt;"",Beg_Bal*Interest_Rate/Num_Pmt_Per_Year,"")</f>
        <v>0</v>
      </c>
      <c r="I83" s="39">
        <f t="shared" si="12"/>
        <v>0</v>
      </c>
      <c r="J83" s="39">
        <f>SUM($H$18:$H83)</f>
        <v>28877.613342450004</v>
      </c>
    </row>
    <row r="84" spans="1:10">
      <c r="A84" s="36">
        <f t="shared" si="13"/>
        <v>67</v>
      </c>
      <c r="B84" s="37">
        <f t="shared" si="9"/>
        <v>68515</v>
      </c>
      <c r="C84" s="39">
        <f t="shared" si="14"/>
        <v>0</v>
      </c>
      <c r="D84" s="39">
        <f t="shared" ref="D84:D147" si="17">IF(Pay_Num&lt;&gt;"",Scheduled_Monthly_Payment,"")</f>
        <v>63775.522668490019</v>
      </c>
      <c r="E84" s="40">
        <f t="shared" si="10"/>
        <v>0</v>
      </c>
      <c r="F84" s="39">
        <f t="shared" si="11"/>
        <v>0</v>
      </c>
      <c r="G84" s="39">
        <f t="shared" si="15"/>
        <v>0</v>
      </c>
      <c r="H84" s="39">
        <f t="shared" si="16"/>
        <v>0</v>
      </c>
      <c r="I84" s="39">
        <f t="shared" si="12"/>
        <v>0</v>
      </c>
      <c r="J84" s="39">
        <f>SUM($H$18:$H84)</f>
        <v>28877.613342450004</v>
      </c>
    </row>
    <row r="85" spans="1:10">
      <c r="A85" s="36">
        <f t="shared" si="13"/>
        <v>68</v>
      </c>
      <c r="B85" s="37">
        <f t="shared" si="9"/>
        <v>68881</v>
      </c>
      <c r="C85" s="39">
        <f t="shared" si="14"/>
        <v>0</v>
      </c>
      <c r="D85" s="39">
        <f t="shared" si="17"/>
        <v>63775.522668490019</v>
      </c>
      <c r="E85" s="40">
        <f t="shared" si="10"/>
        <v>0</v>
      </c>
      <c r="F85" s="39">
        <f t="shared" si="11"/>
        <v>0</v>
      </c>
      <c r="G85" s="39">
        <f t="shared" si="15"/>
        <v>0</v>
      </c>
      <c r="H85" s="39">
        <f t="shared" si="16"/>
        <v>0</v>
      </c>
      <c r="I85" s="39">
        <f t="shared" si="12"/>
        <v>0</v>
      </c>
      <c r="J85" s="39">
        <f>SUM($H$18:$H85)</f>
        <v>28877.613342450004</v>
      </c>
    </row>
    <row r="86" spans="1:10">
      <c r="A86" s="36">
        <f t="shared" si="13"/>
        <v>69</v>
      </c>
      <c r="B86" s="37">
        <f t="shared" si="9"/>
        <v>69246</v>
      </c>
      <c r="C86" s="39">
        <f t="shared" si="14"/>
        <v>0</v>
      </c>
      <c r="D86" s="39">
        <f t="shared" si="17"/>
        <v>63775.522668490019</v>
      </c>
      <c r="E86" s="40">
        <f t="shared" si="10"/>
        <v>0</v>
      </c>
      <c r="F86" s="39">
        <f t="shared" si="11"/>
        <v>0</v>
      </c>
      <c r="G86" s="39">
        <f t="shared" si="15"/>
        <v>0</v>
      </c>
      <c r="H86" s="39">
        <f t="shared" si="16"/>
        <v>0</v>
      </c>
      <c r="I86" s="39">
        <f t="shared" si="12"/>
        <v>0</v>
      </c>
      <c r="J86" s="39">
        <f>SUM($H$18:$H86)</f>
        <v>28877.613342450004</v>
      </c>
    </row>
    <row r="87" spans="1:10">
      <c r="A87" s="36">
        <f t="shared" si="13"/>
        <v>70</v>
      </c>
      <c r="B87" s="37">
        <f t="shared" si="9"/>
        <v>69611</v>
      </c>
      <c r="C87" s="39">
        <f t="shared" si="14"/>
        <v>0</v>
      </c>
      <c r="D87" s="39">
        <f t="shared" si="17"/>
        <v>63775.522668490019</v>
      </c>
      <c r="E87" s="40">
        <f t="shared" si="10"/>
        <v>0</v>
      </c>
      <c r="F87" s="39">
        <f t="shared" si="11"/>
        <v>0</v>
      </c>
      <c r="G87" s="39">
        <f t="shared" si="15"/>
        <v>0</v>
      </c>
      <c r="H87" s="39">
        <f t="shared" si="16"/>
        <v>0</v>
      </c>
      <c r="I87" s="39">
        <f t="shared" si="12"/>
        <v>0</v>
      </c>
      <c r="J87" s="39">
        <f>SUM($H$18:$H87)</f>
        <v>28877.613342450004</v>
      </c>
    </row>
    <row r="88" spans="1:10">
      <c r="A88" s="36">
        <f t="shared" si="13"/>
        <v>71</v>
      </c>
      <c r="B88" s="37">
        <f t="shared" si="9"/>
        <v>69976</v>
      </c>
      <c r="C88" s="39">
        <f t="shared" si="14"/>
        <v>0</v>
      </c>
      <c r="D88" s="39">
        <f t="shared" si="17"/>
        <v>63775.522668490019</v>
      </c>
      <c r="E88" s="40">
        <f t="shared" si="10"/>
        <v>0</v>
      </c>
      <c r="F88" s="39">
        <f t="shared" si="11"/>
        <v>0</v>
      </c>
      <c r="G88" s="39">
        <f t="shared" si="15"/>
        <v>0</v>
      </c>
      <c r="H88" s="39">
        <f t="shared" si="16"/>
        <v>0</v>
      </c>
      <c r="I88" s="39">
        <f t="shared" si="12"/>
        <v>0</v>
      </c>
      <c r="J88" s="39">
        <f>SUM($H$18:$H88)</f>
        <v>28877.613342450004</v>
      </c>
    </row>
    <row r="89" spans="1:10">
      <c r="A89" s="36">
        <f t="shared" si="13"/>
        <v>72</v>
      </c>
      <c r="B89" s="37">
        <f t="shared" si="9"/>
        <v>70342</v>
      </c>
      <c r="C89" s="39">
        <f t="shared" si="14"/>
        <v>0</v>
      </c>
      <c r="D89" s="39">
        <f t="shared" si="17"/>
        <v>63775.522668490019</v>
      </c>
      <c r="E89" s="40">
        <f t="shared" si="10"/>
        <v>0</v>
      </c>
      <c r="F89" s="39">
        <f t="shared" si="11"/>
        <v>0</v>
      </c>
      <c r="G89" s="39">
        <f t="shared" si="15"/>
        <v>0</v>
      </c>
      <c r="H89" s="39">
        <f t="shared" si="16"/>
        <v>0</v>
      </c>
      <c r="I89" s="39">
        <f t="shared" si="12"/>
        <v>0</v>
      </c>
      <c r="J89" s="39">
        <f>SUM($H$18:$H89)</f>
        <v>28877.613342450004</v>
      </c>
    </row>
    <row r="90" spans="1:10">
      <c r="A90" s="36">
        <f t="shared" si="13"/>
        <v>73</v>
      </c>
      <c r="B90" s="37">
        <f t="shared" si="9"/>
        <v>70707</v>
      </c>
      <c r="C90" s="39">
        <f t="shared" si="14"/>
        <v>0</v>
      </c>
      <c r="D90" s="39">
        <f t="shared" si="17"/>
        <v>63775.522668490019</v>
      </c>
      <c r="E90" s="40">
        <f t="shared" si="10"/>
        <v>0</v>
      </c>
      <c r="F90" s="39">
        <f t="shared" si="11"/>
        <v>0</v>
      </c>
      <c r="G90" s="39">
        <f t="shared" si="15"/>
        <v>0</v>
      </c>
      <c r="H90" s="39">
        <f t="shared" si="16"/>
        <v>0</v>
      </c>
      <c r="I90" s="39">
        <f t="shared" si="12"/>
        <v>0</v>
      </c>
      <c r="J90" s="39">
        <f>SUM($H$18:$H90)</f>
        <v>28877.613342450004</v>
      </c>
    </row>
    <row r="91" spans="1:10">
      <c r="A91" s="36">
        <f t="shared" si="13"/>
        <v>74</v>
      </c>
      <c r="B91" s="37">
        <f t="shared" si="9"/>
        <v>71072</v>
      </c>
      <c r="C91" s="39">
        <f t="shared" si="14"/>
        <v>0</v>
      </c>
      <c r="D91" s="39">
        <f t="shared" si="17"/>
        <v>63775.522668490019</v>
      </c>
      <c r="E91" s="40">
        <f t="shared" si="10"/>
        <v>0</v>
      </c>
      <c r="F91" s="39">
        <f t="shared" si="11"/>
        <v>0</v>
      </c>
      <c r="G91" s="39">
        <f t="shared" si="15"/>
        <v>0</v>
      </c>
      <c r="H91" s="39">
        <f t="shared" si="16"/>
        <v>0</v>
      </c>
      <c r="I91" s="39">
        <f t="shared" si="12"/>
        <v>0</v>
      </c>
      <c r="J91" s="39">
        <f>SUM($H$18:$H91)</f>
        <v>28877.613342450004</v>
      </c>
    </row>
    <row r="92" spans="1:10">
      <c r="A92" s="36">
        <f t="shared" si="13"/>
        <v>75</v>
      </c>
      <c r="B92" s="37">
        <f t="shared" si="9"/>
        <v>71437</v>
      </c>
      <c r="C92" s="39">
        <f t="shared" si="14"/>
        <v>0</v>
      </c>
      <c r="D92" s="39">
        <f t="shared" si="17"/>
        <v>63775.522668490019</v>
      </c>
      <c r="E92" s="40">
        <f t="shared" si="10"/>
        <v>0</v>
      </c>
      <c r="F92" s="39">
        <f t="shared" si="11"/>
        <v>0</v>
      </c>
      <c r="G92" s="39">
        <f t="shared" si="15"/>
        <v>0</v>
      </c>
      <c r="H92" s="39">
        <f t="shared" si="16"/>
        <v>0</v>
      </c>
      <c r="I92" s="39">
        <f t="shared" si="12"/>
        <v>0</v>
      </c>
      <c r="J92" s="39">
        <f>SUM($H$18:$H92)</f>
        <v>28877.613342450004</v>
      </c>
    </row>
    <row r="93" spans="1:10">
      <c r="A93" s="36">
        <f t="shared" si="13"/>
        <v>76</v>
      </c>
      <c r="B93" s="37">
        <f t="shared" si="9"/>
        <v>71803</v>
      </c>
      <c r="C93" s="39">
        <f t="shared" si="14"/>
        <v>0</v>
      </c>
      <c r="D93" s="39">
        <f t="shared" si="17"/>
        <v>63775.522668490019</v>
      </c>
      <c r="E93" s="40">
        <f t="shared" si="10"/>
        <v>0</v>
      </c>
      <c r="F93" s="39">
        <f t="shared" si="11"/>
        <v>0</v>
      </c>
      <c r="G93" s="39">
        <f t="shared" si="15"/>
        <v>0</v>
      </c>
      <c r="H93" s="39">
        <f t="shared" si="16"/>
        <v>0</v>
      </c>
      <c r="I93" s="39">
        <f t="shared" si="12"/>
        <v>0</v>
      </c>
      <c r="J93" s="39">
        <f>SUM($H$18:$H93)</f>
        <v>28877.613342450004</v>
      </c>
    </row>
    <row r="94" spans="1:10">
      <c r="A94" s="36">
        <f t="shared" si="13"/>
        <v>77</v>
      </c>
      <c r="B94" s="37">
        <f t="shared" si="9"/>
        <v>72168</v>
      </c>
      <c r="C94" s="39">
        <f t="shared" si="14"/>
        <v>0</v>
      </c>
      <c r="D94" s="39">
        <f t="shared" si="17"/>
        <v>63775.522668490019</v>
      </c>
      <c r="E94" s="40">
        <f t="shared" si="10"/>
        <v>0</v>
      </c>
      <c r="F94" s="39">
        <f t="shared" si="11"/>
        <v>0</v>
      </c>
      <c r="G94" s="39">
        <f t="shared" si="15"/>
        <v>0</v>
      </c>
      <c r="H94" s="39">
        <f t="shared" si="16"/>
        <v>0</v>
      </c>
      <c r="I94" s="39">
        <f t="shared" si="12"/>
        <v>0</v>
      </c>
      <c r="J94" s="39">
        <f>SUM($H$18:$H94)</f>
        <v>28877.613342450004</v>
      </c>
    </row>
    <row r="95" spans="1:10">
      <c r="A95" s="36">
        <f t="shared" si="13"/>
        <v>78</v>
      </c>
      <c r="B95" s="37">
        <f t="shared" si="9"/>
        <v>72533</v>
      </c>
      <c r="C95" s="39">
        <f t="shared" si="14"/>
        <v>0</v>
      </c>
      <c r="D95" s="39">
        <f t="shared" si="17"/>
        <v>63775.522668490019</v>
      </c>
      <c r="E95" s="40">
        <f t="shared" si="10"/>
        <v>0</v>
      </c>
      <c r="F95" s="39">
        <f t="shared" si="11"/>
        <v>0</v>
      </c>
      <c r="G95" s="39">
        <f t="shared" si="15"/>
        <v>0</v>
      </c>
      <c r="H95" s="39">
        <f t="shared" si="16"/>
        <v>0</v>
      </c>
      <c r="I95" s="39">
        <f t="shared" si="12"/>
        <v>0</v>
      </c>
      <c r="J95" s="39">
        <f>SUM($H$18:$H95)</f>
        <v>28877.613342450004</v>
      </c>
    </row>
    <row r="96" spans="1:10">
      <c r="A96" s="36">
        <f t="shared" si="13"/>
        <v>79</v>
      </c>
      <c r="B96" s="37">
        <f t="shared" si="9"/>
        <v>72898</v>
      </c>
      <c r="C96" s="39">
        <f t="shared" si="14"/>
        <v>0</v>
      </c>
      <c r="D96" s="39">
        <f t="shared" si="17"/>
        <v>63775.522668490019</v>
      </c>
      <c r="E96" s="40">
        <f t="shared" si="10"/>
        <v>0</v>
      </c>
      <c r="F96" s="39">
        <f t="shared" si="11"/>
        <v>0</v>
      </c>
      <c r="G96" s="39">
        <f t="shared" si="15"/>
        <v>0</v>
      </c>
      <c r="H96" s="39">
        <f t="shared" si="16"/>
        <v>0</v>
      </c>
      <c r="I96" s="39">
        <f t="shared" si="12"/>
        <v>0</v>
      </c>
      <c r="J96" s="39">
        <f>SUM($H$18:$H96)</f>
        <v>28877.613342450004</v>
      </c>
    </row>
    <row r="97" spans="1:10">
      <c r="A97" s="36">
        <f t="shared" si="13"/>
        <v>80</v>
      </c>
      <c r="B97" s="37">
        <f t="shared" si="9"/>
        <v>73263</v>
      </c>
      <c r="C97" s="39">
        <f t="shared" si="14"/>
        <v>0</v>
      </c>
      <c r="D97" s="39">
        <f t="shared" si="17"/>
        <v>63775.522668490019</v>
      </c>
      <c r="E97" s="40">
        <f t="shared" si="10"/>
        <v>0</v>
      </c>
      <c r="F97" s="39">
        <f t="shared" si="11"/>
        <v>0</v>
      </c>
      <c r="G97" s="39">
        <f t="shared" si="15"/>
        <v>0</v>
      </c>
      <c r="H97" s="39">
        <f t="shared" si="16"/>
        <v>0</v>
      </c>
      <c r="I97" s="39">
        <f t="shared" si="12"/>
        <v>0</v>
      </c>
      <c r="J97" s="39">
        <f>SUM($H$18:$H97)</f>
        <v>28877.613342450004</v>
      </c>
    </row>
    <row r="98" spans="1:10">
      <c r="A98" s="36">
        <f t="shared" si="13"/>
        <v>81</v>
      </c>
      <c r="B98" s="37">
        <f t="shared" si="9"/>
        <v>73628</v>
      </c>
      <c r="C98" s="39">
        <f t="shared" si="14"/>
        <v>0</v>
      </c>
      <c r="D98" s="39">
        <f t="shared" si="17"/>
        <v>63775.522668490019</v>
      </c>
      <c r="E98" s="40">
        <f t="shared" si="10"/>
        <v>0</v>
      </c>
      <c r="F98" s="39">
        <f t="shared" si="11"/>
        <v>0</v>
      </c>
      <c r="G98" s="39">
        <f t="shared" si="15"/>
        <v>0</v>
      </c>
      <c r="H98" s="39">
        <f t="shared" si="16"/>
        <v>0</v>
      </c>
      <c r="I98" s="39">
        <f t="shared" si="12"/>
        <v>0</v>
      </c>
      <c r="J98" s="39">
        <f>SUM($H$18:$H98)</f>
        <v>28877.613342450004</v>
      </c>
    </row>
    <row r="99" spans="1:10">
      <c r="A99" s="36">
        <f t="shared" si="13"/>
        <v>82</v>
      </c>
      <c r="B99" s="37">
        <f t="shared" si="9"/>
        <v>73993</v>
      </c>
      <c r="C99" s="39">
        <f t="shared" si="14"/>
        <v>0</v>
      </c>
      <c r="D99" s="39">
        <f t="shared" si="17"/>
        <v>63775.522668490019</v>
      </c>
      <c r="E99" s="40">
        <f t="shared" si="10"/>
        <v>0</v>
      </c>
      <c r="F99" s="39">
        <f t="shared" si="11"/>
        <v>0</v>
      </c>
      <c r="G99" s="39">
        <f t="shared" si="15"/>
        <v>0</v>
      </c>
      <c r="H99" s="39">
        <f t="shared" si="16"/>
        <v>0</v>
      </c>
      <c r="I99" s="39">
        <f t="shared" si="12"/>
        <v>0</v>
      </c>
      <c r="J99" s="39">
        <f>SUM($H$18:$H99)</f>
        <v>28877.613342450004</v>
      </c>
    </row>
    <row r="100" spans="1:10">
      <c r="A100" s="36">
        <f t="shared" si="13"/>
        <v>83</v>
      </c>
      <c r="B100" s="37">
        <f t="shared" si="9"/>
        <v>74358</v>
      </c>
      <c r="C100" s="39">
        <f t="shared" si="14"/>
        <v>0</v>
      </c>
      <c r="D100" s="39">
        <f t="shared" si="17"/>
        <v>63775.522668490019</v>
      </c>
      <c r="E100" s="40">
        <f t="shared" si="10"/>
        <v>0</v>
      </c>
      <c r="F100" s="39">
        <f t="shared" si="11"/>
        <v>0</v>
      </c>
      <c r="G100" s="39">
        <f t="shared" si="15"/>
        <v>0</v>
      </c>
      <c r="H100" s="39">
        <f t="shared" si="16"/>
        <v>0</v>
      </c>
      <c r="I100" s="39">
        <f t="shared" si="12"/>
        <v>0</v>
      </c>
      <c r="J100" s="39">
        <f>SUM($H$18:$H100)</f>
        <v>28877.613342450004</v>
      </c>
    </row>
    <row r="101" spans="1:10">
      <c r="A101" s="36">
        <f t="shared" si="13"/>
        <v>84</v>
      </c>
      <c r="B101" s="37">
        <f t="shared" si="9"/>
        <v>74724</v>
      </c>
      <c r="C101" s="39">
        <f t="shared" si="14"/>
        <v>0</v>
      </c>
      <c r="D101" s="39">
        <f t="shared" si="17"/>
        <v>63775.522668490019</v>
      </c>
      <c r="E101" s="40">
        <f t="shared" si="10"/>
        <v>0</v>
      </c>
      <c r="F101" s="39">
        <f t="shared" si="11"/>
        <v>0</v>
      </c>
      <c r="G101" s="39">
        <f t="shared" si="15"/>
        <v>0</v>
      </c>
      <c r="H101" s="39">
        <f t="shared" si="16"/>
        <v>0</v>
      </c>
      <c r="I101" s="39">
        <f t="shared" si="12"/>
        <v>0</v>
      </c>
      <c r="J101" s="39">
        <f>SUM($H$18:$H101)</f>
        <v>28877.613342450004</v>
      </c>
    </row>
    <row r="102" spans="1:10">
      <c r="A102" s="36">
        <f t="shared" si="13"/>
        <v>85</v>
      </c>
      <c r="B102" s="37">
        <f t="shared" si="9"/>
        <v>75089</v>
      </c>
      <c r="C102" s="39">
        <f t="shared" si="14"/>
        <v>0</v>
      </c>
      <c r="D102" s="39">
        <f t="shared" si="17"/>
        <v>63775.522668490019</v>
      </c>
      <c r="E102" s="40">
        <f t="shared" si="10"/>
        <v>0</v>
      </c>
      <c r="F102" s="39">
        <f t="shared" si="11"/>
        <v>0</v>
      </c>
      <c r="G102" s="39">
        <f t="shared" si="15"/>
        <v>0</v>
      </c>
      <c r="H102" s="39">
        <f t="shared" si="16"/>
        <v>0</v>
      </c>
      <c r="I102" s="39">
        <f t="shared" si="12"/>
        <v>0</v>
      </c>
      <c r="J102" s="39">
        <f>SUM($H$18:$H102)</f>
        <v>28877.613342450004</v>
      </c>
    </row>
    <row r="103" spans="1:10">
      <c r="A103" s="36">
        <f t="shared" si="13"/>
        <v>86</v>
      </c>
      <c r="B103" s="37">
        <f t="shared" si="9"/>
        <v>75454</v>
      </c>
      <c r="C103" s="39">
        <f t="shared" si="14"/>
        <v>0</v>
      </c>
      <c r="D103" s="39">
        <f t="shared" si="17"/>
        <v>63775.522668490019</v>
      </c>
      <c r="E103" s="40">
        <f t="shared" si="10"/>
        <v>0</v>
      </c>
      <c r="F103" s="39">
        <f t="shared" si="11"/>
        <v>0</v>
      </c>
      <c r="G103" s="39">
        <f t="shared" si="15"/>
        <v>0</v>
      </c>
      <c r="H103" s="39">
        <f t="shared" si="16"/>
        <v>0</v>
      </c>
      <c r="I103" s="39">
        <f t="shared" si="12"/>
        <v>0</v>
      </c>
      <c r="J103" s="39">
        <f>SUM($H$18:$H103)</f>
        <v>28877.613342450004</v>
      </c>
    </row>
    <row r="104" spans="1:10">
      <c r="A104" s="36">
        <f t="shared" si="13"/>
        <v>87</v>
      </c>
      <c r="B104" s="37">
        <f t="shared" si="9"/>
        <v>75819</v>
      </c>
      <c r="C104" s="39">
        <f t="shared" si="14"/>
        <v>0</v>
      </c>
      <c r="D104" s="39">
        <f t="shared" si="17"/>
        <v>63775.522668490019</v>
      </c>
      <c r="E104" s="40">
        <f t="shared" si="10"/>
        <v>0</v>
      </c>
      <c r="F104" s="39">
        <f t="shared" si="11"/>
        <v>0</v>
      </c>
      <c r="G104" s="39">
        <f t="shared" si="15"/>
        <v>0</v>
      </c>
      <c r="H104" s="39">
        <f t="shared" si="16"/>
        <v>0</v>
      </c>
      <c r="I104" s="39">
        <f t="shared" si="12"/>
        <v>0</v>
      </c>
      <c r="J104" s="39">
        <f>SUM($H$18:$H104)</f>
        <v>28877.613342450004</v>
      </c>
    </row>
    <row r="105" spans="1:10">
      <c r="A105" s="36">
        <f t="shared" si="13"/>
        <v>88</v>
      </c>
      <c r="B105" s="37">
        <f t="shared" si="9"/>
        <v>76185</v>
      </c>
      <c r="C105" s="39">
        <f t="shared" si="14"/>
        <v>0</v>
      </c>
      <c r="D105" s="39">
        <f t="shared" si="17"/>
        <v>63775.522668490019</v>
      </c>
      <c r="E105" s="40">
        <f t="shared" si="10"/>
        <v>0</v>
      </c>
      <c r="F105" s="39">
        <f t="shared" si="11"/>
        <v>0</v>
      </c>
      <c r="G105" s="39">
        <f t="shared" si="15"/>
        <v>0</v>
      </c>
      <c r="H105" s="39">
        <f t="shared" si="16"/>
        <v>0</v>
      </c>
      <c r="I105" s="39">
        <f t="shared" si="12"/>
        <v>0</v>
      </c>
      <c r="J105" s="39">
        <f>SUM($H$18:$H105)</f>
        <v>28877.613342450004</v>
      </c>
    </row>
    <row r="106" spans="1:10">
      <c r="A106" s="36">
        <f t="shared" si="13"/>
        <v>89</v>
      </c>
      <c r="B106" s="37">
        <f t="shared" si="9"/>
        <v>76550</v>
      </c>
      <c r="C106" s="39">
        <f t="shared" si="14"/>
        <v>0</v>
      </c>
      <c r="D106" s="39">
        <f t="shared" si="17"/>
        <v>63775.522668490019</v>
      </c>
      <c r="E106" s="40">
        <f t="shared" si="10"/>
        <v>0</v>
      </c>
      <c r="F106" s="39">
        <f t="shared" si="11"/>
        <v>0</v>
      </c>
      <c r="G106" s="39">
        <f t="shared" si="15"/>
        <v>0</v>
      </c>
      <c r="H106" s="39">
        <f t="shared" si="16"/>
        <v>0</v>
      </c>
      <c r="I106" s="39">
        <f t="shared" si="12"/>
        <v>0</v>
      </c>
      <c r="J106" s="39">
        <f>SUM($H$18:$H106)</f>
        <v>28877.613342450004</v>
      </c>
    </row>
    <row r="107" spans="1:10">
      <c r="A107" s="36">
        <f t="shared" si="13"/>
        <v>90</v>
      </c>
      <c r="B107" s="37">
        <f t="shared" si="9"/>
        <v>76915</v>
      </c>
      <c r="C107" s="39">
        <f t="shared" si="14"/>
        <v>0</v>
      </c>
      <c r="D107" s="39">
        <f t="shared" si="17"/>
        <v>63775.522668490019</v>
      </c>
      <c r="E107" s="40">
        <f t="shared" si="10"/>
        <v>0</v>
      </c>
      <c r="F107" s="39">
        <f t="shared" si="11"/>
        <v>0</v>
      </c>
      <c r="G107" s="39">
        <f t="shared" si="15"/>
        <v>0</v>
      </c>
      <c r="H107" s="39">
        <f t="shared" si="16"/>
        <v>0</v>
      </c>
      <c r="I107" s="39">
        <f t="shared" si="12"/>
        <v>0</v>
      </c>
      <c r="J107" s="39">
        <f>SUM($H$18:$H107)</f>
        <v>28877.613342450004</v>
      </c>
    </row>
    <row r="108" spans="1:10">
      <c r="A108" s="36">
        <f t="shared" si="13"/>
        <v>91</v>
      </c>
      <c r="B108" s="37">
        <f t="shared" si="9"/>
        <v>77280</v>
      </c>
      <c r="C108" s="39">
        <f t="shared" si="14"/>
        <v>0</v>
      </c>
      <c r="D108" s="39">
        <f t="shared" si="17"/>
        <v>63775.522668490019</v>
      </c>
      <c r="E108" s="40">
        <f t="shared" si="10"/>
        <v>0</v>
      </c>
      <c r="F108" s="39">
        <f t="shared" si="11"/>
        <v>0</v>
      </c>
      <c r="G108" s="39">
        <f t="shared" si="15"/>
        <v>0</v>
      </c>
      <c r="H108" s="39">
        <f t="shared" si="16"/>
        <v>0</v>
      </c>
      <c r="I108" s="39">
        <f t="shared" si="12"/>
        <v>0</v>
      </c>
      <c r="J108" s="39">
        <f>SUM($H$18:$H108)</f>
        <v>28877.613342450004</v>
      </c>
    </row>
    <row r="109" spans="1:10">
      <c r="A109" s="36">
        <f t="shared" si="13"/>
        <v>92</v>
      </c>
      <c r="B109" s="37">
        <f t="shared" si="9"/>
        <v>77646</v>
      </c>
      <c r="C109" s="39">
        <f t="shared" si="14"/>
        <v>0</v>
      </c>
      <c r="D109" s="39">
        <f t="shared" si="17"/>
        <v>63775.522668490019</v>
      </c>
      <c r="E109" s="40">
        <f t="shared" si="10"/>
        <v>0</v>
      </c>
      <c r="F109" s="39">
        <f t="shared" si="11"/>
        <v>0</v>
      </c>
      <c r="G109" s="39">
        <f t="shared" si="15"/>
        <v>0</v>
      </c>
      <c r="H109" s="39">
        <f t="shared" si="16"/>
        <v>0</v>
      </c>
      <c r="I109" s="39">
        <f t="shared" si="12"/>
        <v>0</v>
      </c>
      <c r="J109" s="39">
        <f>SUM($H$18:$H109)</f>
        <v>28877.613342450004</v>
      </c>
    </row>
    <row r="110" spans="1:10">
      <c r="A110" s="36">
        <f t="shared" si="13"/>
        <v>93</v>
      </c>
      <c r="B110" s="37">
        <f t="shared" si="9"/>
        <v>78011</v>
      </c>
      <c r="C110" s="39">
        <f t="shared" si="14"/>
        <v>0</v>
      </c>
      <c r="D110" s="39">
        <f t="shared" si="17"/>
        <v>63775.522668490019</v>
      </c>
      <c r="E110" s="40">
        <f t="shared" si="10"/>
        <v>0</v>
      </c>
      <c r="F110" s="39">
        <f t="shared" si="11"/>
        <v>0</v>
      </c>
      <c r="G110" s="39">
        <f t="shared" si="15"/>
        <v>0</v>
      </c>
      <c r="H110" s="39">
        <f t="shared" si="16"/>
        <v>0</v>
      </c>
      <c r="I110" s="39">
        <f t="shared" si="12"/>
        <v>0</v>
      </c>
      <c r="J110" s="39">
        <f>SUM($H$18:$H110)</f>
        <v>28877.613342450004</v>
      </c>
    </row>
    <row r="111" spans="1:10">
      <c r="A111" s="36">
        <f t="shared" si="13"/>
        <v>94</v>
      </c>
      <c r="B111" s="37">
        <f t="shared" si="9"/>
        <v>78376</v>
      </c>
      <c r="C111" s="39">
        <f t="shared" si="14"/>
        <v>0</v>
      </c>
      <c r="D111" s="39">
        <f t="shared" si="17"/>
        <v>63775.522668490019</v>
      </c>
      <c r="E111" s="40">
        <f t="shared" si="10"/>
        <v>0</v>
      </c>
      <c r="F111" s="39">
        <f t="shared" si="11"/>
        <v>0</v>
      </c>
      <c r="G111" s="39">
        <f t="shared" si="15"/>
        <v>0</v>
      </c>
      <c r="H111" s="39">
        <f t="shared" si="16"/>
        <v>0</v>
      </c>
      <c r="I111" s="39">
        <f t="shared" si="12"/>
        <v>0</v>
      </c>
      <c r="J111" s="39">
        <f>SUM($H$18:$H111)</f>
        <v>28877.613342450004</v>
      </c>
    </row>
    <row r="112" spans="1:10">
      <c r="A112" s="36">
        <f t="shared" si="13"/>
        <v>95</v>
      </c>
      <c r="B112" s="37">
        <f t="shared" si="9"/>
        <v>78741</v>
      </c>
      <c r="C112" s="39">
        <f t="shared" si="14"/>
        <v>0</v>
      </c>
      <c r="D112" s="39">
        <f t="shared" si="17"/>
        <v>63775.522668490019</v>
      </c>
      <c r="E112" s="40">
        <f t="shared" si="10"/>
        <v>0</v>
      </c>
      <c r="F112" s="39">
        <f t="shared" si="11"/>
        <v>0</v>
      </c>
      <c r="G112" s="39">
        <f t="shared" si="15"/>
        <v>0</v>
      </c>
      <c r="H112" s="39">
        <f t="shared" si="16"/>
        <v>0</v>
      </c>
      <c r="I112" s="39">
        <f t="shared" si="12"/>
        <v>0</v>
      </c>
      <c r="J112" s="39">
        <f>SUM($H$18:$H112)</f>
        <v>28877.613342450004</v>
      </c>
    </row>
    <row r="113" spans="1:10">
      <c r="A113" s="36">
        <f t="shared" si="13"/>
        <v>96</v>
      </c>
      <c r="B113" s="37">
        <f t="shared" si="9"/>
        <v>79107</v>
      </c>
      <c r="C113" s="39">
        <f t="shared" si="14"/>
        <v>0</v>
      </c>
      <c r="D113" s="39">
        <f t="shared" si="17"/>
        <v>63775.522668490019</v>
      </c>
      <c r="E113" s="40">
        <f t="shared" si="10"/>
        <v>0</v>
      </c>
      <c r="F113" s="39">
        <f t="shared" si="11"/>
        <v>0</v>
      </c>
      <c r="G113" s="39">
        <f t="shared" si="15"/>
        <v>0</v>
      </c>
      <c r="H113" s="39">
        <f t="shared" si="16"/>
        <v>0</v>
      </c>
      <c r="I113" s="39">
        <f t="shared" si="12"/>
        <v>0</v>
      </c>
      <c r="J113" s="39">
        <f>SUM($H$18:$H113)</f>
        <v>28877.613342450004</v>
      </c>
    </row>
    <row r="114" spans="1:10">
      <c r="A114" s="36">
        <f t="shared" si="13"/>
        <v>97</v>
      </c>
      <c r="B114" s="37">
        <f t="shared" si="9"/>
        <v>79472</v>
      </c>
      <c r="C114" s="39">
        <f t="shared" si="14"/>
        <v>0</v>
      </c>
      <c r="D114" s="39">
        <f t="shared" si="17"/>
        <v>63775.522668490019</v>
      </c>
      <c r="E114" s="40">
        <f t="shared" si="10"/>
        <v>0</v>
      </c>
      <c r="F114" s="39">
        <f t="shared" si="11"/>
        <v>0</v>
      </c>
      <c r="G114" s="39">
        <f t="shared" si="15"/>
        <v>0</v>
      </c>
      <c r="H114" s="39">
        <f t="shared" si="16"/>
        <v>0</v>
      </c>
      <c r="I114" s="39">
        <f t="shared" si="12"/>
        <v>0</v>
      </c>
      <c r="J114" s="39">
        <f>SUM($H$18:$H114)</f>
        <v>28877.613342450004</v>
      </c>
    </row>
    <row r="115" spans="1:10">
      <c r="A115" s="36">
        <f t="shared" si="13"/>
        <v>98</v>
      </c>
      <c r="B115" s="37">
        <f t="shared" si="9"/>
        <v>79837</v>
      </c>
      <c r="C115" s="39">
        <f t="shared" si="14"/>
        <v>0</v>
      </c>
      <c r="D115" s="39">
        <f t="shared" si="17"/>
        <v>63775.522668490019</v>
      </c>
      <c r="E115" s="40">
        <f t="shared" si="10"/>
        <v>0</v>
      </c>
      <c r="F115" s="39">
        <f t="shared" si="11"/>
        <v>0</v>
      </c>
      <c r="G115" s="39">
        <f t="shared" si="15"/>
        <v>0</v>
      </c>
      <c r="H115" s="39">
        <f t="shared" si="16"/>
        <v>0</v>
      </c>
      <c r="I115" s="39">
        <f t="shared" si="12"/>
        <v>0</v>
      </c>
      <c r="J115" s="39">
        <f>SUM($H$18:$H115)</f>
        <v>28877.613342450004</v>
      </c>
    </row>
    <row r="116" spans="1:10">
      <c r="A116" s="36">
        <f t="shared" si="13"/>
        <v>99</v>
      </c>
      <c r="B116" s="37">
        <f t="shared" si="9"/>
        <v>80202</v>
      </c>
      <c r="C116" s="39">
        <f t="shared" si="14"/>
        <v>0</v>
      </c>
      <c r="D116" s="39">
        <f t="shared" si="17"/>
        <v>63775.522668490019</v>
      </c>
      <c r="E116" s="40">
        <f t="shared" si="10"/>
        <v>0</v>
      </c>
      <c r="F116" s="39">
        <f t="shared" si="11"/>
        <v>0</v>
      </c>
      <c r="G116" s="39">
        <f t="shared" si="15"/>
        <v>0</v>
      </c>
      <c r="H116" s="39">
        <f t="shared" si="16"/>
        <v>0</v>
      </c>
      <c r="I116" s="39">
        <f t="shared" si="12"/>
        <v>0</v>
      </c>
      <c r="J116" s="39">
        <f>SUM($H$18:$H116)</f>
        <v>28877.613342450004</v>
      </c>
    </row>
    <row r="117" spans="1:10">
      <c r="A117" s="36">
        <f t="shared" si="13"/>
        <v>100</v>
      </c>
      <c r="B117" s="37">
        <f t="shared" si="9"/>
        <v>80568</v>
      </c>
      <c r="C117" s="39">
        <f t="shared" si="14"/>
        <v>0</v>
      </c>
      <c r="D117" s="39">
        <f t="shared" si="17"/>
        <v>63775.522668490019</v>
      </c>
      <c r="E117" s="40">
        <f t="shared" si="10"/>
        <v>0</v>
      </c>
      <c r="F117" s="39">
        <f t="shared" si="11"/>
        <v>0</v>
      </c>
      <c r="G117" s="39">
        <f t="shared" si="15"/>
        <v>0</v>
      </c>
      <c r="H117" s="39">
        <f t="shared" si="16"/>
        <v>0</v>
      </c>
      <c r="I117" s="39">
        <f t="shared" si="12"/>
        <v>0</v>
      </c>
      <c r="J117" s="39">
        <f>SUM($H$18:$H117)</f>
        <v>28877.613342450004</v>
      </c>
    </row>
    <row r="118" spans="1:10">
      <c r="A118" s="36">
        <f t="shared" si="13"/>
        <v>101</v>
      </c>
      <c r="B118" s="37">
        <f t="shared" si="9"/>
        <v>80933</v>
      </c>
      <c r="C118" s="39">
        <f t="shared" si="14"/>
        <v>0</v>
      </c>
      <c r="D118" s="39">
        <f t="shared" si="17"/>
        <v>63775.522668490019</v>
      </c>
      <c r="E118" s="40">
        <f t="shared" si="10"/>
        <v>0</v>
      </c>
      <c r="F118" s="39">
        <f t="shared" si="11"/>
        <v>0</v>
      </c>
      <c r="G118" s="39">
        <f t="shared" si="15"/>
        <v>0</v>
      </c>
      <c r="H118" s="39">
        <f t="shared" si="16"/>
        <v>0</v>
      </c>
      <c r="I118" s="39">
        <f t="shared" si="12"/>
        <v>0</v>
      </c>
      <c r="J118" s="39">
        <f>SUM($H$18:$H118)</f>
        <v>28877.613342450004</v>
      </c>
    </row>
    <row r="119" spans="1:10">
      <c r="A119" s="36">
        <f t="shared" si="13"/>
        <v>102</v>
      </c>
      <c r="B119" s="37">
        <f t="shared" si="9"/>
        <v>81298</v>
      </c>
      <c r="C119" s="39">
        <f t="shared" si="14"/>
        <v>0</v>
      </c>
      <c r="D119" s="39">
        <f t="shared" si="17"/>
        <v>63775.522668490019</v>
      </c>
      <c r="E119" s="40">
        <f t="shared" si="10"/>
        <v>0</v>
      </c>
      <c r="F119" s="39">
        <f t="shared" si="11"/>
        <v>0</v>
      </c>
      <c r="G119" s="39">
        <f t="shared" si="15"/>
        <v>0</v>
      </c>
      <c r="H119" s="39">
        <f t="shared" si="16"/>
        <v>0</v>
      </c>
      <c r="I119" s="39">
        <f t="shared" si="12"/>
        <v>0</v>
      </c>
      <c r="J119" s="39">
        <f>SUM($H$18:$H119)</f>
        <v>28877.613342450004</v>
      </c>
    </row>
    <row r="120" spans="1:10">
      <c r="A120" s="36">
        <f t="shared" si="13"/>
        <v>103</v>
      </c>
      <c r="B120" s="37">
        <f t="shared" si="9"/>
        <v>81663</v>
      </c>
      <c r="C120" s="39">
        <f t="shared" si="14"/>
        <v>0</v>
      </c>
      <c r="D120" s="39">
        <f t="shared" si="17"/>
        <v>63775.522668490019</v>
      </c>
      <c r="E120" s="40">
        <f t="shared" si="10"/>
        <v>0</v>
      </c>
      <c r="F120" s="39">
        <f t="shared" si="11"/>
        <v>0</v>
      </c>
      <c r="G120" s="39">
        <f t="shared" si="15"/>
        <v>0</v>
      </c>
      <c r="H120" s="39">
        <f t="shared" si="16"/>
        <v>0</v>
      </c>
      <c r="I120" s="39">
        <f t="shared" si="12"/>
        <v>0</v>
      </c>
      <c r="J120" s="39">
        <f>SUM($H$18:$H120)</f>
        <v>28877.613342450004</v>
      </c>
    </row>
    <row r="121" spans="1:10">
      <c r="A121" s="36">
        <f t="shared" si="13"/>
        <v>104</v>
      </c>
      <c r="B121" s="37">
        <f t="shared" si="9"/>
        <v>82029</v>
      </c>
      <c r="C121" s="39">
        <f t="shared" si="14"/>
        <v>0</v>
      </c>
      <c r="D121" s="39">
        <f t="shared" si="17"/>
        <v>63775.522668490019</v>
      </c>
      <c r="E121" s="40">
        <f t="shared" si="10"/>
        <v>0</v>
      </c>
      <c r="F121" s="39">
        <f t="shared" si="11"/>
        <v>0</v>
      </c>
      <c r="G121" s="39">
        <f t="shared" si="15"/>
        <v>0</v>
      </c>
      <c r="H121" s="39">
        <f t="shared" si="16"/>
        <v>0</v>
      </c>
      <c r="I121" s="39">
        <f t="shared" si="12"/>
        <v>0</v>
      </c>
      <c r="J121" s="39">
        <f>SUM($H$18:$H121)</f>
        <v>28877.613342450004</v>
      </c>
    </row>
    <row r="122" spans="1:10">
      <c r="A122" s="36">
        <f t="shared" si="13"/>
        <v>105</v>
      </c>
      <c r="B122" s="37">
        <f t="shared" si="9"/>
        <v>82394</v>
      </c>
      <c r="C122" s="39">
        <f t="shared" si="14"/>
        <v>0</v>
      </c>
      <c r="D122" s="39">
        <f t="shared" si="17"/>
        <v>63775.522668490019</v>
      </c>
      <c r="E122" s="40">
        <f t="shared" si="10"/>
        <v>0</v>
      </c>
      <c r="F122" s="39">
        <f t="shared" si="11"/>
        <v>0</v>
      </c>
      <c r="G122" s="39">
        <f t="shared" si="15"/>
        <v>0</v>
      </c>
      <c r="H122" s="39">
        <f t="shared" si="16"/>
        <v>0</v>
      </c>
      <c r="I122" s="39">
        <f t="shared" si="12"/>
        <v>0</v>
      </c>
      <c r="J122" s="39">
        <f>SUM($H$18:$H122)</f>
        <v>28877.613342450004</v>
      </c>
    </row>
    <row r="123" spans="1:10">
      <c r="A123" s="36">
        <f t="shared" si="13"/>
        <v>106</v>
      </c>
      <c r="B123" s="37">
        <f t="shared" si="9"/>
        <v>82759</v>
      </c>
      <c r="C123" s="39">
        <f t="shared" si="14"/>
        <v>0</v>
      </c>
      <c r="D123" s="39">
        <f t="shared" si="17"/>
        <v>63775.522668490019</v>
      </c>
      <c r="E123" s="40">
        <f t="shared" si="10"/>
        <v>0</v>
      </c>
      <c r="F123" s="39">
        <f t="shared" si="11"/>
        <v>0</v>
      </c>
      <c r="G123" s="39">
        <f t="shared" si="15"/>
        <v>0</v>
      </c>
      <c r="H123" s="39">
        <f t="shared" si="16"/>
        <v>0</v>
      </c>
      <c r="I123" s="39">
        <f t="shared" si="12"/>
        <v>0</v>
      </c>
      <c r="J123" s="39">
        <f>SUM($H$18:$H123)</f>
        <v>28877.613342450004</v>
      </c>
    </row>
    <row r="124" spans="1:10">
      <c r="A124" s="36">
        <f t="shared" si="13"/>
        <v>107</v>
      </c>
      <c r="B124" s="37">
        <f t="shared" si="9"/>
        <v>83124</v>
      </c>
      <c r="C124" s="39">
        <f t="shared" si="14"/>
        <v>0</v>
      </c>
      <c r="D124" s="39">
        <f t="shared" si="17"/>
        <v>63775.522668490019</v>
      </c>
      <c r="E124" s="40">
        <f t="shared" si="10"/>
        <v>0</v>
      </c>
      <c r="F124" s="39">
        <f t="shared" si="11"/>
        <v>0</v>
      </c>
      <c r="G124" s="39">
        <f t="shared" si="15"/>
        <v>0</v>
      </c>
      <c r="H124" s="39">
        <f t="shared" si="16"/>
        <v>0</v>
      </c>
      <c r="I124" s="39">
        <f t="shared" si="12"/>
        <v>0</v>
      </c>
      <c r="J124" s="39">
        <f>SUM($H$18:$H124)</f>
        <v>28877.613342450004</v>
      </c>
    </row>
    <row r="125" spans="1:10">
      <c r="A125" s="36">
        <f t="shared" si="13"/>
        <v>108</v>
      </c>
      <c r="B125" s="37">
        <f t="shared" si="9"/>
        <v>83490</v>
      </c>
      <c r="C125" s="39">
        <f t="shared" si="14"/>
        <v>0</v>
      </c>
      <c r="D125" s="39">
        <f t="shared" si="17"/>
        <v>63775.522668490019</v>
      </c>
      <c r="E125" s="40">
        <f t="shared" si="10"/>
        <v>0</v>
      </c>
      <c r="F125" s="39">
        <f t="shared" si="11"/>
        <v>0</v>
      </c>
      <c r="G125" s="39">
        <f t="shared" si="15"/>
        <v>0</v>
      </c>
      <c r="H125" s="39">
        <f t="shared" si="16"/>
        <v>0</v>
      </c>
      <c r="I125" s="39">
        <f t="shared" si="12"/>
        <v>0</v>
      </c>
      <c r="J125" s="39">
        <f>SUM($H$18:$H125)</f>
        <v>28877.613342450004</v>
      </c>
    </row>
    <row r="126" spans="1:10">
      <c r="A126" s="36">
        <f t="shared" si="13"/>
        <v>109</v>
      </c>
      <c r="B126" s="37">
        <f t="shared" si="9"/>
        <v>83855</v>
      </c>
      <c r="C126" s="39">
        <f t="shared" si="14"/>
        <v>0</v>
      </c>
      <c r="D126" s="39">
        <f t="shared" si="17"/>
        <v>63775.522668490019</v>
      </c>
      <c r="E126" s="40">
        <f t="shared" si="10"/>
        <v>0</v>
      </c>
      <c r="F126" s="39">
        <f t="shared" si="11"/>
        <v>0</v>
      </c>
      <c r="G126" s="39">
        <f t="shared" si="15"/>
        <v>0</v>
      </c>
      <c r="H126" s="39">
        <f t="shared" si="16"/>
        <v>0</v>
      </c>
      <c r="I126" s="39">
        <f t="shared" si="12"/>
        <v>0</v>
      </c>
      <c r="J126" s="39">
        <f>SUM($H$18:$H126)</f>
        <v>28877.613342450004</v>
      </c>
    </row>
    <row r="127" spans="1:10">
      <c r="A127" s="36">
        <f t="shared" si="13"/>
        <v>110</v>
      </c>
      <c r="B127" s="37">
        <f t="shared" si="9"/>
        <v>84220</v>
      </c>
      <c r="C127" s="39">
        <f t="shared" si="14"/>
        <v>0</v>
      </c>
      <c r="D127" s="39">
        <f t="shared" si="17"/>
        <v>63775.522668490019</v>
      </c>
      <c r="E127" s="40">
        <f t="shared" si="10"/>
        <v>0</v>
      </c>
      <c r="F127" s="39">
        <f t="shared" si="11"/>
        <v>0</v>
      </c>
      <c r="G127" s="39">
        <f t="shared" si="15"/>
        <v>0</v>
      </c>
      <c r="H127" s="39">
        <f t="shared" si="16"/>
        <v>0</v>
      </c>
      <c r="I127" s="39">
        <f t="shared" si="12"/>
        <v>0</v>
      </c>
      <c r="J127" s="39">
        <f>SUM($H$18:$H127)</f>
        <v>28877.613342450004</v>
      </c>
    </row>
    <row r="128" spans="1:10">
      <c r="A128" s="36">
        <f t="shared" si="13"/>
        <v>111</v>
      </c>
      <c r="B128" s="37">
        <f t="shared" si="9"/>
        <v>84585</v>
      </c>
      <c r="C128" s="39">
        <f t="shared" si="14"/>
        <v>0</v>
      </c>
      <c r="D128" s="39">
        <f t="shared" si="17"/>
        <v>63775.522668490019</v>
      </c>
      <c r="E128" s="40">
        <f t="shared" si="10"/>
        <v>0</v>
      </c>
      <c r="F128" s="39">
        <f t="shared" si="11"/>
        <v>0</v>
      </c>
      <c r="G128" s="39">
        <f t="shared" si="15"/>
        <v>0</v>
      </c>
      <c r="H128" s="39">
        <f t="shared" si="16"/>
        <v>0</v>
      </c>
      <c r="I128" s="39">
        <f t="shared" si="12"/>
        <v>0</v>
      </c>
      <c r="J128" s="39">
        <f>SUM($H$18:$H128)</f>
        <v>28877.613342450004</v>
      </c>
    </row>
    <row r="129" spans="1:10">
      <c r="A129" s="36">
        <f t="shared" si="13"/>
        <v>112</v>
      </c>
      <c r="B129" s="37">
        <f t="shared" si="9"/>
        <v>84951</v>
      </c>
      <c r="C129" s="39">
        <f t="shared" si="14"/>
        <v>0</v>
      </c>
      <c r="D129" s="39">
        <f t="shared" si="17"/>
        <v>63775.522668490019</v>
      </c>
      <c r="E129" s="40">
        <f t="shared" si="10"/>
        <v>0</v>
      </c>
      <c r="F129" s="39">
        <f t="shared" si="11"/>
        <v>0</v>
      </c>
      <c r="G129" s="39">
        <f t="shared" si="15"/>
        <v>0</v>
      </c>
      <c r="H129" s="39">
        <f t="shared" si="16"/>
        <v>0</v>
      </c>
      <c r="I129" s="39">
        <f t="shared" si="12"/>
        <v>0</v>
      </c>
      <c r="J129" s="39">
        <f>SUM($H$18:$H129)</f>
        <v>28877.613342450004</v>
      </c>
    </row>
    <row r="130" spans="1:10">
      <c r="A130" s="36">
        <f t="shared" si="13"/>
        <v>113</v>
      </c>
      <c r="B130" s="37">
        <f t="shared" si="9"/>
        <v>85316</v>
      </c>
      <c r="C130" s="39">
        <f t="shared" si="14"/>
        <v>0</v>
      </c>
      <c r="D130" s="39">
        <f t="shared" si="17"/>
        <v>63775.522668490019</v>
      </c>
      <c r="E130" s="40">
        <f t="shared" si="10"/>
        <v>0</v>
      </c>
      <c r="F130" s="39">
        <f t="shared" si="11"/>
        <v>0</v>
      </c>
      <c r="G130" s="39">
        <f t="shared" si="15"/>
        <v>0</v>
      </c>
      <c r="H130" s="39">
        <f t="shared" si="16"/>
        <v>0</v>
      </c>
      <c r="I130" s="39">
        <f t="shared" si="12"/>
        <v>0</v>
      </c>
      <c r="J130" s="39">
        <f>SUM($H$18:$H130)</f>
        <v>28877.613342450004</v>
      </c>
    </row>
    <row r="131" spans="1:10">
      <c r="A131" s="36">
        <f t="shared" si="13"/>
        <v>114</v>
      </c>
      <c r="B131" s="37">
        <f t="shared" si="9"/>
        <v>85681</v>
      </c>
      <c r="C131" s="39">
        <f t="shared" si="14"/>
        <v>0</v>
      </c>
      <c r="D131" s="39">
        <f t="shared" si="17"/>
        <v>63775.522668490019</v>
      </c>
      <c r="E131" s="40">
        <f t="shared" si="10"/>
        <v>0</v>
      </c>
      <c r="F131" s="39">
        <f t="shared" si="11"/>
        <v>0</v>
      </c>
      <c r="G131" s="39">
        <f t="shared" si="15"/>
        <v>0</v>
      </c>
      <c r="H131" s="39">
        <f t="shared" si="16"/>
        <v>0</v>
      </c>
      <c r="I131" s="39">
        <f t="shared" si="12"/>
        <v>0</v>
      </c>
      <c r="J131" s="39">
        <f>SUM($H$18:$H131)</f>
        <v>28877.613342450004</v>
      </c>
    </row>
    <row r="132" spans="1:10">
      <c r="A132" s="36">
        <f t="shared" si="13"/>
        <v>115</v>
      </c>
      <c r="B132" s="37">
        <f t="shared" si="9"/>
        <v>86046</v>
      </c>
      <c r="C132" s="39">
        <f t="shared" si="14"/>
        <v>0</v>
      </c>
      <c r="D132" s="39">
        <f t="shared" si="17"/>
        <v>63775.522668490019</v>
      </c>
      <c r="E132" s="40">
        <f t="shared" si="10"/>
        <v>0</v>
      </c>
      <c r="F132" s="39">
        <f t="shared" si="11"/>
        <v>0</v>
      </c>
      <c r="G132" s="39">
        <f t="shared" si="15"/>
        <v>0</v>
      </c>
      <c r="H132" s="39">
        <f t="shared" si="16"/>
        <v>0</v>
      </c>
      <c r="I132" s="39">
        <f t="shared" si="12"/>
        <v>0</v>
      </c>
      <c r="J132" s="39">
        <f>SUM($H$18:$H132)</f>
        <v>28877.613342450004</v>
      </c>
    </row>
    <row r="133" spans="1:10">
      <c r="A133" s="36">
        <f t="shared" si="13"/>
        <v>116</v>
      </c>
      <c r="B133" s="37">
        <f t="shared" si="9"/>
        <v>86412</v>
      </c>
      <c r="C133" s="39">
        <f t="shared" si="14"/>
        <v>0</v>
      </c>
      <c r="D133" s="39">
        <f t="shared" si="17"/>
        <v>63775.522668490019</v>
      </c>
      <c r="E133" s="40">
        <f t="shared" si="10"/>
        <v>0</v>
      </c>
      <c r="F133" s="39">
        <f t="shared" si="11"/>
        <v>0</v>
      </c>
      <c r="G133" s="39">
        <f t="shared" si="15"/>
        <v>0</v>
      </c>
      <c r="H133" s="39">
        <f t="shared" si="16"/>
        <v>0</v>
      </c>
      <c r="I133" s="39">
        <f t="shared" si="12"/>
        <v>0</v>
      </c>
      <c r="J133" s="39">
        <f>SUM($H$18:$H133)</f>
        <v>28877.613342450004</v>
      </c>
    </row>
    <row r="134" spans="1:10">
      <c r="A134" s="36">
        <f t="shared" si="13"/>
        <v>117</v>
      </c>
      <c r="B134" s="37">
        <f t="shared" si="9"/>
        <v>86777</v>
      </c>
      <c r="C134" s="39">
        <f t="shared" si="14"/>
        <v>0</v>
      </c>
      <c r="D134" s="39">
        <f t="shared" si="17"/>
        <v>63775.522668490019</v>
      </c>
      <c r="E134" s="40">
        <f t="shared" si="10"/>
        <v>0</v>
      </c>
      <c r="F134" s="39">
        <f t="shared" si="11"/>
        <v>0</v>
      </c>
      <c r="G134" s="39">
        <f t="shared" si="15"/>
        <v>0</v>
      </c>
      <c r="H134" s="39">
        <f t="shared" si="16"/>
        <v>0</v>
      </c>
      <c r="I134" s="39">
        <f t="shared" si="12"/>
        <v>0</v>
      </c>
      <c r="J134" s="39">
        <f>SUM($H$18:$H134)</f>
        <v>28877.613342450004</v>
      </c>
    </row>
    <row r="135" spans="1:10">
      <c r="A135" s="36">
        <f t="shared" si="13"/>
        <v>118</v>
      </c>
      <c r="B135" s="37">
        <f t="shared" si="9"/>
        <v>87142</v>
      </c>
      <c r="C135" s="39">
        <f t="shared" si="14"/>
        <v>0</v>
      </c>
      <c r="D135" s="39">
        <f t="shared" si="17"/>
        <v>63775.522668490019</v>
      </c>
      <c r="E135" s="40">
        <f t="shared" si="10"/>
        <v>0</v>
      </c>
      <c r="F135" s="39">
        <f t="shared" si="11"/>
        <v>0</v>
      </c>
      <c r="G135" s="39">
        <f t="shared" si="15"/>
        <v>0</v>
      </c>
      <c r="H135" s="39">
        <f t="shared" si="16"/>
        <v>0</v>
      </c>
      <c r="I135" s="39">
        <f t="shared" si="12"/>
        <v>0</v>
      </c>
      <c r="J135" s="39">
        <f>SUM($H$18:$H135)</f>
        <v>28877.613342450004</v>
      </c>
    </row>
    <row r="136" spans="1:10">
      <c r="A136" s="36">
        <f t="shared" si="13"/>
        <v>119</v>
      </c>
      <c r="B136" s="37">
        <f t="shared" si="9"/>
        <v>87507</v>
      </c>
      <c r="C136" s="39">
        <f t="shared" si="14"/>
        <v>0</v>
      </c>
      <c r="D136" s="39">
        <f t="shared" si="17"/>
        <v>63775.522668490019</v>
      </c>
      <c r="E136" s="40">
        <f t="shared" si="10"/>
        <v>0</v>
      </c>
      <c r="F136" s="39">
        <f t="shared" si="11"/>
        <v>0</v>
      </c>
      <c r="G136" s="39">
        <f t="shared" si="15"/>
        <v>0</v>
      </c>
      <c r="H136" s="39">
        <f t="shared" si="16"/>
        <v>0</v>
      </c>
      <c r="I136" s="39">
        <f t="shared" si="12"/>
        <v>0</v>
      </c>
      <c r="J136" s="39">
        <f>SUM($H$18:$H136)</f>
        <v>28877.613342450004</v>
      </c>
    </row>
    <row r="137" spans="1:10">
      <c r="A137" s="36">
        <f t="shared" si="13"/>
        <v>120</v>
      </c>
      <c r="B137" s="37">
        <f t="shared" si="9"/>
        <v>87873</v>
      </c>
      <c r="C137" s="39">
        <f t="shared" si="14"/>
        <v>0</v>
      </c>
      <c r="D137" s="39">
        <f t="shared" si="17"/>
        <v>63775.522668490019</v>
      </c>
      <c r="E137" s="40">
        <f t="shared" si="10"/>
        <v>0</v>
      </c>
      <c r="F137" s="39">
        <f t="shared" si="11"/>
        <v>0</v>
      </c>
      <c r="G137" s="39">
        <f t="shared" si="15"/>
        <v>0</v>
      </c>
      <c r="H137" s="39">
        <f t="shared" si="16"/>
        <v>0</v>
      </c>
      <c r="I137" s="39">
        <f t="shared" si="12"/>
        <v>0</v>
      </c>
      <c r="J137" s="39">
        <f>SUM($H$18:$H137)</f>
        <v>28877.613342450004</v>
      </c>
    </row>
    <row r="138" spans="1:10">
      <c r="A138" s="36">
        <f t="shared" si="13"/>
        <v>121</v>
      </c>
      <c r="B138" s="37">
        <f t="shared" si="9"/>
        <v>88238</v>
      </c>
      <c r="C138" s="39">
        <f t="shared" si="14"/>
        <v>0</v>
      </c>
      <c r="D138" s="39">
        <f t="shared" si="17"/>
        <v>63775.522668490019</v>
      </c>
      <c r="E138" s="40">
        <f t="shared" si="10"/>
        <v>0</v>
      </c>
      <c r="F138" s="39">
        <f t="shared" si="11"/>
        <v>0</v>
      </c>
      <c r="G138" s="39">
        <f t="shared" si="15"/>
        <v>0</v>
      </c>
      <c r="H138" s="39">
        <f t="shared" si="16"/>
        <v>0</v>
      </c>
      <c r="I138" s="39">
        <f t="shared" si="12"/>
        <v>0</v>
      </c>
      <c r="J138" s="39">
        <f>SUM($H$18:$H138)</f>
        <v>28877.613342450004</v>
      </c>
    </row>
    <row r="139" spans="1:10">
      <c r="A139" s="36">
        <f t="shared" si="13"/>
        <v>122</v>
      </c>
      <c r="B139" s="37">
        <f t="shared" si="9"/>
        <v>88603</v>
      </c>
      <c r="C139" s="39">
        <f t="shared" si="14"/>
        <v>0</v>
      </c>
      <c r="D139" s="39">
        <f t="shared" si="17"/>
        <v>63775.522668490019</v>
      </c>
      <c r="E139" s="40">
        <f t="shared" si="10"/>
        <v>0</v>
      </c>
      <c r="F139" s="39">
        <f t="shared" si="11"/>
        <v>0</v>
      </c>
      <c r="G139" s="39">
        <f t="shared" si="15"/>
        <v>0</v>
      </c>
      <c r="H139" s="39">
        <f t="shared" si="16"/>
        <v>0</v>
      </c>
      <c r="I139" s="39">
        <f t="shared" si="12"/>
        <v>0</v>
      </c>
      <c r="J139" s="39">
        <f>SUM($H$18:$H139)</f>
        <v>28877.613342450004</v>
      </c>
    </row>
    <row r="140" spans="1:10">
      <c r="A140" s="36">
        <f t="shared" si="13"/>
        <v>123</v>
      </c>
      <c r="B140" s="37">
        <f t="shared" si="9"/>
        <v>88968</v>
      </c>
      <c r="C140" s="39">
        <f t="shared" si="14"/>
        <v>0</v>
      </c>
      <c r="D140" s="39">
        <f t="shared" si="17"/>
        <v>63775.522668490019</v>
      </c>
      <c r="E140" s="40">
        <f t="shared" si="10"/>
        <v>0</v>
      </c>
      <c r="F140" s="39">
        <f t="shared" si="11"/>
        <v>0</v>
      </c>
      <c r="G140" s="39">
        <f t="shared" si="15"/>
        <v>0</v>
      </c>
      <c r="H140" s="39">
        <f t="shared" si="16"/>
        <v>0</v>
      </c>
      <c r="I140" s="39">
        <f t="shared" si="12"/>
        <v>0</v>
      </c>
      <c r="J140" s="39">
        <f>SUM($H$18:$H140)</f>
        <v>28877.613342450004</v>
      </c>
    </row>
    <row r="141" spans="1:10">
      <c r="A141" s="36">
        <f t="shared" si="13"/>
        <v>124</v>
      </c>
      <c r="B141" s="37">
        <f t="shared" si="9"/>
        <v>89334</v>
      </c>
      <c r="C141" s="39">
        <f t="shared" si="14"/>
        <v>0</v>
      </c>
      <c r="D141" s="39">
        <f t="shared" si="17"/>
        <v>63775.522668490019</v>
      </c>
      <c r="E141" s="40">
        <f t="shared" si="10"/>
        <v>0</v>
      </c>
      <c r="F141" s="39">
        <f t="shared" si="11"/>
        <v>0</v>
      </c>
      <c r="G141" s="39">
        <f t="shared" si="15"/>
        <v>0</v>
      </c>
      <c r="H141" s="39">
        <f t="shared" si="16"/>
        <v>0</v>
      </c>
      <c r="I141" s="39">
        <f t="shared" si="12"/>
        <v>0</v>
      </c>
      <c r="J141" s="39">
        <f>SUM($H$18:$H141)</f>
        <v>28877.613342450004</v>
      </c>
    </row>
    <row r="142" spans="1:10">
      <c r="A142" s="36">
        <f t="shared" si="13"/>
        <v>125</v>
      </c>
      <c r="B142" s="37">
        <f t="shared" si="9"/>
        <v>89699</v>
      </c>
      <c r="C142" s="39">
        <f t="shared" si="14"/>
        <v>0</v>
      </c>
      <c r="D142" s="39">
        <f t="shared" si="17"/>
        <v>63775.522668490019</v>
      </c>
      <c r="E142" s="40">
        <f t="shared" si="10"/>
        <v>0</v>
      </c>
      <c r="F142" s="39">
        <f t="shared" si="11"/>
        <v>0</v>
      </c>
      <c r="G142" s="39">
        <f t="shared" si="15"/>
        <v>0</v>
      </c>
      <c r="H142" s="39">
        <f t="shared" si="16"/>
        <v>0</v>
      </c>
      <c r="I142" s="39">
        <f t="shared" si="12"/>
        <v>0</v>
      </c>
      <c r="J142" s="39">
        <f>SUM($H$18:$H142)</f>
        <v>28877.613342450004</v>
      </c>
    </row>
    <row r="143" spans="1:10">
      <c r="A143" s="36">
        <f t="shared" si="13"/>
        <v>126</v>
      </c>
      <c r="B143" s="37">
        <f t="shared" si="9"/>
        <v>90064</v>
      </c>
      <c r="C143" s="39">
        <f t="shared" si="14"/>
        <v>0</v>
      </c>
      <c r="D143" s="39">
        <f t="shared" si="17"/>
        <v>63775.522668490019</v>
      </c>
      <c r="E143" s="40">
        <f t="shared" si="10"/>
        <v>0</v>
      </c>
      <c r="F143" s="39">
        <f t="shared" si="11"/>
        <v>0</v>
      </c>
      <c r="G143" s="39">
        <f t="shared" si="15"/>
        <v>0</v>
      </c>
      <c r="H143" s="39">
        <f t="shared" si="16"/>
        <v>0</v>
      </c>
      <c r="I143" s="39">
        <f t="shared" si="12"/>
        <v>0</v>
      </c>
      <c r="J143" s="39">
        <f>SUM($H$18:$H143)</f>
        <v>28877.613342450004</v>
      </c>
    </row>
    <row r="144" spans="1:10">
      <c r="A144" s="36">
        <f t="shared" si="13"/>
        <v>127</v>
      </c>
      <c r="B144" s="37">
        <f t="shared" si="9"/>
        <v>90429</v>
      </c>
      <c r="C144" s="39">
        <f t="shared" si="14"/>
        <v>0</v>
      </c>
      <c r="D144" s="39">
        <f t="shared" si="17"/>
        <v>63775.522668490019</v>
      </c>
      <c r="E144" s="40">
        <f t="shared" si="10"/>
        <v>0</v>
      </c>
      <c r="F144" s="39">
        <f t="shared" si="11"/>
        <v>0</v>
      </c>
      <c r="G144" s="39">
        <f t="shared" si="15"/>
        <v>0</v>
      </c>
      <c r="H144" s="39">
        <f t="shared" si="16"/>
        <v>0</v>
      </c>
      <c r="I144" s="39">
        <f t="shared" si="12"/>
        <v>0</v>
      </c>
      <c r="J144" s="39">
        <f>SUM($H$18:$H144)</f>
        <v>28877.613342450004</v>
      </c>
    </row>
    <row r="145" spans="1:10">
      <c r="A145" s="36">
        <f t="shared" si="13"/>
        <v>128</v>
      </c>
      <c r="B145" s="37">
        <f t="shared" si="9"/>
        <v>90795</v>
      </c>
      <c r="C145" s="39">
        <f t="shared" si="14"/>
        <v>0</v>
      </c>
      <c r="D145" s="39">
        <f t="shared" si="17"/>
        <v>63775.522668490019</v>
      </c>
      <c r="E145" s="40">
        <f t="shared" si="10"/>
        <v>0</v>
      </c>
      <c r="F145" s="39">
        <f t="shared" si="11"/>
        <v>0</v>
      </c>
      <c r="G145" s="39">
        <f t="shared" si="15"/>
        <v>0</v>
      </c>
      <c r="H145" s="39">
        <f t="shared" si="16"/>
        <v>0</v>
      </c>
      <c r="I145" s="39">
        <f t="shared" si="12"/>
        <v>0</v>
      </c>
      <c r="J145" s="39">
        <f>SUM($H$18:$H145)</f>
        <v>28877.613342450004</v>
      </c>
    </row>
    <row r="146" spans="1:10">
      <c r="A146" s="36">
        <f t="shared" si="13"/>
        <v>129</v>
      </c>
      <c r="B146" s="37">
        <f t="shared" ref="B146:B209" si="18">IF(Pay_Num&lt;&gt;"",DATE(YEAR(Loan_Start),MONTH(Loan_Start)+(Pay_Num)*12/Num_Pmt_Per_Year,DAY(Loan_Start)),"")</f>
        <v>91160</v>
      </c>
      <c r="C146" s="39">
        <f t="shared" si="14"/>
        <v>0</v>
      </c>
      <c r="D146" s="39">
        <f t="shared" si="17"/>
        <v>63775.522668490019</v>
      </c>
      <c r="E146" s="40">
        <f t="shared" ref="E146:E209" si="19">IF(AND(Pay_Num&lt;&gt;"",Sched_Pay+Scheduled_Extra_Payments&lt;Beg_Bal),Scheduled_Extra_Payments,IF(AND(Pay_Num&lt;&gt;"",Beg_Bal-Sched_Pay&gt;0),Beg_Bal-Sched_Pay,IF(Pay_Num&lt;&gt;"",0,"")))</f>
        <v>0</v>
      </c>
      <c r="F146" s="39">
        <f t="shared" ref="F146:F209" si="20">IF(AND(Pay_Num&lt;&gt;"",Sched_Pay+Extra_Pay&lt;Beg_Bal),Sched_Pay+Extra_Pay,IF(Pay_Num&lt;&gt;"",Beg_Bal,""))</f>
        <v>0</v>
      </c>
      <c r="G146" s="39">
        <f t="shared" si="15"/>
        <v>0</v>
      </c>
      <c r="H146" s="39">
        <f t="shared" si="16"/>
        <v>0</v>
      </c>
      <c r="I146" s="39">
        <f t="shared" ref="I146:I209" si="21">IF(AND(Pay_Num&lt;&gt;"",Sched_Pay+Extra_Pay&lt;Beg_Bal),Beg_Bal-Princ,IF(Pay_Num&lt;&gt;"",0,""))</f>
        <v>0</v>
      </c>
      <c r="J146" s="39">
        <f>SUM($H$18:$H146)</f>
        <v>28877.613342450004</v>
      </c>
    </row>
    <row r="147" spans="1:10">
      <c r="A147" s="36">
        <f t="shared" ref="A147:A210" si="22">IF(Values_Entered,A146+1,"")</f>
        <v>130</v>
      </c>
      <c r="B147" s="37">
        <f t="shared" si="18"/>
        <v>91525</v>
      </c>
      <c r="C147" s="39">
        <f t="shared" ref="C147:C210" si="23">IF(Pay_Num&lt;&gt;"",I146,"")</f>
        <v>0</v>
      </c>
      <c r="D147" s="39">
        <f t="shared" si="17"/>
        <v>63775.522668490019</v>
      </c>
      <c r="E147" s="40">
        <f t="shared" si="19"/>
        <v>0</v>
      </c>
      <c r="F147" s="39">
        <f t="shared" si="20"/>
        <v>0</v>
      </c>
      <c r="G147" s="39">
        <f t="shared" ref="G147:G210" si="24">IF(Pay_Num&lt;&gt;"",Total_Pay-Int,"")</f>
        <v>0</v>
      </c>
      <c r="H147" s="39">
        <f t="shared" ref="H147:H210" si="25">IF(Pay_Num&lt;&gt;"",Beg_Bal*Interest_Rate/Num_Pmt_Per_Year,"")</f>
        <v>0</v>
      </c>
      <c r="I147" s="39">
        <f t="shared" si="21"/>
        <v>0</v>
      </c>
      <c r="J147" s="39">
        <f>SUM($H$18:$H147)</f>
        <v>28877.613342450004</v>
      </c>
    </row>
    <row r="148" spans="1:10">
      <c r="A148" s="36">
        <f t="shared" si="22"/>
        <v>131</v>
      </c>
      <c r="B148" s="37">
        <f t="shared" si="18"/>
        <v>91890</v>
      </c>
      <c r="C148" s="39">
        <f t="shared" si="23"/>
        <v>0</v>
      </c>
      <c r="D148" s="39">
        <f t="shared" ref="D148:D211" si="26">IF(Pay_Num&lt;&gt;"",Scheduled_Monthly_Payment,"")</f>
        <v>63775.522668490019</v>
      </c>
      <c r="E148" s="40">
        <f t="shared" si="19"/>
        <v>0</v>
      </c>
      <c r="F148" s="39">
        <f t="shared" si="20"/>
        <v>0</v>
      </c>
      <c r="G148" s="39">
        <f t="shared" si="24"/>
        <v>0</v>
      </c>
      <c r="H148" s="39">
        <f t="shared" si="25"/>
        <v>0</v>
      </c>
      <c r="I148" s="39">
        <f t="shared" si="21"/>
        <v>0</v>
      </c>
      <c r="J148" s="39">
        <f>SUM($H$18:$H148)</f>
        <v>28877.613342450004</v>
      </c>
    </row>
    <row r="149" spans="1:10">
      <c r="A149" s="36">
        <f t="shared" si="22"/>
        <v>132</v>
      </c>
      <c r="B149" s="37">
        <f t="shared" si="18"/>
        <v>92256</v>
      </c>
      <c r="C149" s="39">
        <f t="shared" si="23"/>
        <v>0</v>
      </c>
      <c r="D149" s="39">
        <f t="shared" si="26"/>
        <v>63775.522668490019</v>
      </c>
      <c r="E149" s="40">
        <f t="shared" si="19"/>
        <v>0</v>
      </c>
      <c r="F149" s="39">
        <f t="shared" si="20"/>
        <v>0</v>
      </c>
      <c r="G149" s="39">
        <f t="shared" si="24"/>
        <v>0</v>
      </c>
      <c r="H149" s="39">
        <f t="shared" si="25"/>
        <v>0</v>
      </c>
      <c r="I149" s="39">
        <f t="shared" si="21"/>
        <v>0</v>
      </c>
      <c r="J149" s="39">
        <f>SUM($H$18:$H149)</f>
        <v>28877.613342450004</v>
      </c>
    </row>
    <row r="150" spans="1:10">
      <c r="A150" s="36">
        <f t="shared" si="22"/>
        <v>133</v>
      </c>
      <c r="B150" s="37">
        <f t="shared" si="18"/>
        <v>92621</v>
      </c>
      <c r="C150" s="39">
        <f t="shared" si="23"/>
        <v>0</v>
      </c>
      <c r="D150" s="39">
        <f t="shared" si="26"/>
        <v>63775.522668490019</v>
      </c>
      <c r="E150" s="40">
        <f t="shared" si="19"/>
        <v>0</v>
      </c>
      <c r="F150" s="39">
        <f t="shared" si="20"/>
        <v>0</v>
      </c>
      <c r="G150" s="39">
        <f t="shared" si="24"/>
        <v>0</v>
      </c>
      <c r="H150" s="39">
        <f t="shared" si="25"/>
        <v>0</v>
      </c>
      <c r="I150" s="39">
        <f t="shared" si="21"/>
        <v>0</v>
      </c>
      <c r="J150" s="39">
        <f>SUM($H$18:$H150)</f>
        <v>28877.613342450004</v>
      </c>
    </row>
    <row r="151" spans="1:10">
      <c r="A151" s="36">
        <f t="shared" si="22"/>
        <v>134</v>
      </c>
      <c r="B151" s="37">
        <f t="shared" si="18"/>
        <v>92986</v>
      </c>
      <c r="C151" s="39">
        <f t="shared" si="23"/>
        <v>0</v>
      </c>
      <c r="D151" s="39">
        <f t="shared" si="26"/>
        <v>63775.522668490019</v>
      </c>
      <c r="E151" s="40">
        <f t="shared" si="19"/>
        <v>0</v>
      </c>
      <c r="F151" s="39">
        <f t="shared" si="20"/>
        <v>0</v>
      </c>
      <c r="G151" s="39">
        <f t="shared" si="24"/>
        <v>0</v>
      </c>
      <c r="H151" s="39">
        <f t="shared" si="25"/>
        <v>0</v>
      </c>
      <c r="I151" s="39">
        <f t="shared" si="21"/>
        <v>0</v>
      </c>
      <c r="J151" s="39">
        <f>SUM($H$18:$H151)</f>
        <v>28877.613342450004</v>
      </c>
    </row>
    <row r="152" spans="1:10">
      <c r="A152" s="36">
        <f t="shared" si="22"/>
        <v>135</v>
      </c>
      <c r="B152" s="37">
        <f t="shared" si="18"/>
        <v>93351</v>
      </c>
      <c r="C152" s="39">
        <f t="shared" si="23"/>
        <v>0</v>
      </c>
      <c r="D152" s="39">
        <f t="shared" si="26"/>
        <v>63775.522668490019</v>
      </c>
      <c r="E152" s="40">
        <f t="shared" si="19"/>
        <v>0</v>
      </c>
      <c r="F152" s="39">
        <f t="shared" si="20"/>
        <v>0</v>
      </c>
      <c r="G152" s="39">
        <f t="shared" si="24"/>
        <v>0</v>
      </c>
      <c r="H152" s="39">
        <f t="shared" si="25"/>
        <v>0</v>
      </c>
      <c r="I152" s="39">
        <f t="shared" si="21"/>
        <v>0</v>
      </c>
      <c r="J152" s="39">
        <f>SUM($H$18:$H152)</f>
        <v>28877.613342450004</v>
      </c>
    </row>
    <row r="153" spans="1:10">
      <c r="A153" s="36">
        <f t="shared" si="22"/>
        <v>136</v>
      </c>
      <c r="B153" s="37">
        <f t="shared" si="18"/>
        <v>93717</v>
      </c>
      <c r="C153" s="39">
        <f t="shared" si="23"/>
        <v>0</v>
      </c>
      <c r="D153" s="39">
        <f t="shared" si="26"/>
        <v>63775.522668490019</v>
      </c>
      <c r="E153" s="40">
        <f t="shared" si="19"/>
        <v>0</v>
      </c>
      <c r="F153" s="39">
        <f t="shared" si="20"/>
        <v>0</v>
      </c>
      <c r="G153" s="39">
        <f t="shared" si="24"/>
        <v>0</v>
      </c>
      <c r="H153" s="39">
        <f t="shared" si="25"/>
        <v>0</v>
      </c>
      <c r="I153" s="39">
        <f t="shared" si="21"/>
        <v>0</v>
      </c>
      <c r="J153" s="39">
        <f>SUM($H$18:$H153)</f>
        <v>28877.613342450004</v>
      </c>
    </row>
    <row r="154" spans="1:10">
      <c r="A154" s="36">
        <f t="shared" si="22"/>
        <v>137</v>
      </c>
      <c r="B154" s="37">
        <f t="shared" si="18"/>
        <v>94082</v>
      </c>
      <c r="C154" s="39">
        <f t="shared" si="23"/>
        <v>0</v>
      </c>
      <c r="D154" s="39">
        <f t="shared" si="26"/>
        <v>63775.522668490019</v>
      </c>
      <c r="E154" s="40">
        <f t="shared" si="19"/>
        <v>0</v>
      </c>
      <c r="F154" s="39">
        <f t="shared" si="20"/>
        <v>0</v>
      </c>
      <c r="G154" s="39">
        <f t="shared" si="24"/>
        <v>0</v>
      </c>
      <c r="H154" s="39">
        <f t="shared" si="25"/>
        <v>0</v>
      </c>
      <c r="I154" s="39">
        <f t="shared" si="21"/>
        <v>0</v>
      </c>
      <c r="J154" s="39">
        <f>SUM($H$18:$H154)</f>
        <v>28877.613342450004</v>
      </c>
    </row>
    <row r="155" spans="1:10">
      <c r="A155" s="36">
        <f t="shared" si="22"/>
        <v>138</v>
      </c>
      <c r="B155" s="37">
        <f t="shared" si="18"/>
        <v>94447</v>
      </c>
      <c r="C155" s="39">
        <f t="shared" si="23"/>
        <v>0</v>
      </c>
      <c r="D155" s="39">
        <f t="shared" si="26"/>
        <v>63775.522668490019</v>
      </c>
      <c r="E155" s="40">
        <f t="shared" si="19"/>
        <v>0</v>
      </c>
      <c r="F155" s="39">
        <f t="shared" si="20"/>
        <v>0</v>
      </c>
      <c r="G155" s="39">
        <f t="shared" si="24"/>
        <v>0</v>
      </c>
      <c r="H155" s="39">
        <f t="shared" si="25"/>
        <v>0</v>
      </c>
      <c r="I155" s="39">
        <f t="shared" si="21"/>
        <v>0</v>
      </c>
      <c r="J155" s="39">
        <f>SUM($H$18:$H155)</f>
        <v>28877.613342450004</v>
      </c>
    </row>
    <row r="156" spans="1:10">
      <c r="A156" s="36">
        <f t="shared" si="22"/>
        <v>139</v>
      </c>
      <c r="B156" s="37">
        <f t="shared" si="18"/>
        <v>94812</v>
      </c>
      <c r="C156" s="39">
        <f t="shared" si="23"/>
        <v>0</v>
      </c>
      <c r="D156" s="39">
        <f t="shared" si="26"/>
        <v>63775.522668490019</v>
      </c>
      <c r="E156" s="40">
        <f t="shared" si="19"/>
        <v>0</v>
      </c>
      <c r="F156" s="39">
        <f t="shared" si="20"/>
        <v>0</v>
      </c>
      <c r="G156" s="39">
        <f t="shared" si="24"/>
        <v>0</v>
      </c>
      <c r="H156" s="39">
        <f t="shared" si="25"/>
        <v>0</v>
      </c>
      <c r="I156" s="39">
        <f t="shared" si="21"/>
        <v>0</v>
      </c>
      <c r="J156" s="39">
        <f>SUM($H$18:$H156)</f>
        <v>28877.613342450004</v>
      </c>
    </row>
    <row r="157" spans="1:10">
      <c r="A157" s="36">
        <f t="shared" si="22"/>
        <v>140</v>
      </c>
      <c r="B157" s="37">
        <f t="shared" si="18"/>
        <v>95178</v>
      </c>
      <c r="C157" s="39">
        <f t="shared" si="23"/>
        <v>0</v>
      </c>
      <c r="D157" s="39">
        <f t="shared" si="26"/>
        <v>63775.522668490019</v>
      </c>
      <c r="E157" s="40">
        <f t="shared" si="19"/>
        <v>0</v>
      </c>
      <c r="F157" s="39">
        <f t="shared" si="20"/>
        <v>0</v>
      </c>
      <c r="G157" s="39">
        <f t="shared" si="24"/>
        <v>0</v>
      </c>
      <c r="H157" s="39">
        <f t="shared" si="25"/>
        <v>0</v>
      </c>
      <c r="I157" s="39">
        <f t="shared" si="21"/>
        <v>0</v>
      </c>
      <c r="J157" s="39">
        <f>SUM($H$18:$H157)</f>
        <v>28877.613342450004</v>
      </c>
    </row>
    <row r="158" spans="1:10">
      <c r="A158" s="36">
        <f t="shared" si="22"/>
        <v>141</v>
      </c>
      <c r="B158" s="37">
        <f t="shared" si="18"/>
        <v>95543</v>
      </c>
      <c r="C158" s="39">
        <f t="shared" si="23"/>
        <v>0</v>
      </c>
      <c r="D158" s="39">
        <f t="shared" si="26"/>
        <v>63775.522668490019</v>
      </c>
      <c r="E158" s="40">
        <f t="shared" si="19"/>
        <v>0</v>
      </c>
      <c r="F158" s="39">
        <f t="shared" si="20"/>
        <v>0</v>
      </c>
      <c r="G158" s="39">
        <f t="shared" si="24"/>
        <v>0</v>
      </c>
      <c r="H158" s="39">
        <f t="shared" si="25"/>
        <v>0</v>
      </c>
      <c r="I158" s="39">
        <f t="shared" si="21"/>
        <v>0</v>
      </c>
      <c r="J158" s="39">
        <f>SUM($H$18:$H158)</f>
        <v>28877.613342450004</v>
      </c>
    </row>
    <row r="159" spans="1:10">
      <c r="A159" s="36">
        <f t="shared" si="22"/>
        <v>142</v>
      </c>
      <c r="B159" s="37">
        <f t="shared" si="18"/>
        <v>95908</v>
      </c>
      <c r="C159" s="39">
        <f t="shared" si="23"/>
        <v>0</v>
      </c>
      <c r="D159" s="39">
        <f t="shared" si="26"/>
        <v>63775.522668490019</v>
      </c>
      <c r="E159" s="40">
        <f t="shared" si="19"/>
        <v>0</v>
      </c>
      <c r="F159" s="39">
        <f t="shared" si="20"/>
        <v>0</v>
      </c>
      <c r="G159" s="39">
        <f t="shared" si="24"/>
        <v>0</v>
      </c>
      <c r="H159" s="39">
        <f t="shared" si="25"/>
        <v>0</v>
      </c>
      <c r="I159" s="39">
        <f t="shared" si="21"/>
        <v>0</v>
      </c>
      <c r="J159" s="39">
        <f>SUM($H$18:$H159)</f>
        <v>28877.613342450004</v>
      </c>
    </row>
    <row r="160" spans="1:10">
      <c r="A160" s="36">
        <f t="shared" si="22"/>
        <v>143</v>
      </c>
      <c r="B160" s="37">
        <f t="shared" si="18"/>
        <v>96273</v>
      </c>
      <c r="C160" s="39">
        <f t="shared" si="23"/>
        <v>0</v>
      </c>
      <c r="D160" s="39">
        <f t="shared" si="26"/>
        <v>63775.522668490019</v>
      </c>
      <c r="E160" s="40">
        <f t="shared" si="19"/>
        <v>0</v>
      </c>
      <c r="F160" s="39">
        <f t="shared" si="20"/>
        <v>0</v>
      </c>
      <c r="G160" s="39">
        <f t="shared" si="24"/>
        <v>0</v>
      </c>
      <c r="H160" s="39">
        <f t="shared" si="25"/>
        <v>0</v>
      </c>
      <c r="I160" s="39">
        <f t="shared" si="21"/>
        <v>0</v>
      </c>
      <c r="J160" s="39">
        <f>SUM($H$18:$H160)</f>
        <v>28877.613342450004</v>
      </c>
    </row>
    <row r="161" spans="1:10">
      <c r="A161" s="36">
        <f t="shared" si="22"/>
        <v>144</v>
      </c>
      <c r="B161" s="37">
        <f t="shared" si="18"/>
        <v>96639</v>
      </c>
      <c r="C161" s="39">
        <f t="shared" si="23"/>
        <v>0</v>
      </c>
      <c r="D161" s="39">
        <f t="shared" si="26"/>
        <v>63775.522668490019</v>
      </c>
      <c r="E161" s="40">
        <f t="shared" si="19"/>
        <v>0</v>
      </c>
      <c r="F161" s="39">
        <f t="shared" si="20"/>
        <v>0</v>
      </c>
      <c r="G161" s="39">
        <f t="shared" si="24"/>
        <v>0</v>
      </c>
      <c r="H161" s="39">
        <f t="shared" si="25"/>
        <v>0</v>
      </c>
      <c r="I161" s="39">
        <f t="shared" si="21"/>
        <v>0</v>
      </c>
      <c r="J161" s="39">
        <f>SUM($H$18:$H161)</f>
        <v>28877.613342450004</v>
      </c>
    </row>
    <row r="162" spans="1:10">
      <c r="A162" s="36">
        <f t="shared" si="22"/>
        <v>145</v>
      </c>
      <c r="B162" s="37">
        <f t="shared" si="18"/>
        <v>97004</v>
      </c>
      <c r="C162" s="39">
        <f t="shared" si="23"/>
        <v>0</v>
      </c>
      <c r="D162" s="39">
        <f t="shared" si="26"/>
        <v>63775.522668490019</v>
      </c>
      <c r="E162" s="40">
        <f t="shared" si="19"/>
        <v>0</v>
      </c>
      <c r="F162" s="39">
        <f t="shared" si="20"/>
        <v>0</v>
      </c>
      <c r="G162" s="39">
        <f t="shared" si="24"/>
        <v>0</v>
      </c>
      <c r="H162" s="39">
        <f t="shared" si="25"/>
        <v>0</v>
      </c>
      <c r="I162" s="39">
        <f t="shared" si="21"/>
        <v>0</v>
      </c>
      <c r="J162" s="39">
        <f>SUM($H$18:$H162)</f>
        <v>28877.613342450004</v>
      </c>
    </row>
    <row r="163" spans="1:10">
      <c r="A163" s="36">
        <f t="shared" si="22"/>
        <v>146</v>
      </c>
      <c r="B163" s="37">
        <f t="shared" si="18"/>
        <v>97369</v>
      </c>
      <c r="C163" s="39">
        <f t="shared" si="23"/>
        <v>0</v>
      </c>
      <c r="D163" s="39">
        <f t="shared" si="26"/>
        <v>63775.522668490019</v>
      </c>
      <c r="E163" s="40">
        <f t="shared" si="19"/>
        <v>0</v>
      </c>
      <c r="F163" s="39">
        <f t="shared" si="20"/>
        <v>0</v>
      </c>
      <c r="G163" s="39">
        <f t="shared" si="24"/>
        <v>0</v>
      </c>
      <c r="H163" s="39">
        <f t="shared" si="25"/>
        <v>0</v>
      </c>
      <c r="I163" s="39">
        <f t="shared" si="21"/>
        <v>0</v>
      </c>
      <c r="J163" s="39">
        <f>SUM($H$18:$H163)</f>
        <v>28877.613342450004</v>
      </c>
    </row>
    <row r="164" spans="1:10">
      <c r="A164" s="36">
        <f t="shared" si="22"/>
        <v>147</v>
      </c>
      <c r="B164" s="37">
        <f t="shared" si="18"/>
        <v>97734</v>
      </c>
      <c r="C164" s="39">
        <f t="shared" si="23"/>
        <v>0</v>
      </c>
      <c r="D164" s="39">
        <f t="shared" si="26"/>
        <v>63775.522668490019</v>
      </c>
      <c r="E164" s="40">
        <f t="shared" si="19"/>
        <v>0</v>
      </c>
      <c r="F164" s="39">
        <f t="shared" si="20"/>
        <v>0</v>
      </c>
      <c r="G164" s="39">
        <f t="shared" si="24"/>
        <v>0</v>
      </c>
      <c r="H164" s="39">
        <f t="shared" si="25"/>
        <v>0</v>
      </c>
      <c r="I164" s="39">
        <f t="shared" si="21"/>
        <v>0</v>
      </c>
      <c r="J164" s="39">
        <f>SUM($H$18:$H164)</f>
        <v>28877.613342450004</v>
      </c>
    </row>
    <row r="165" spans="1:10">
      <c r="A165" s="36">
        <f t="shared" si="22"/>
        <v>148</v>
      </c>
      <c r="B165" s="37">
        <f t="shared" si="18"/>
        <v>98100</v>
      </c>
      <c r="C165" s="39">
        <f t="shared" si="23"/>
        <v>0</v>
      </c>
      <c r="D165" s="39">
        <f t="shared" si="26"/>
        <v>63775.522668490019</v>
      </c>
      <c r="E165" s="40">
        <f t="shared" si="19"/>
        <v>0</v>
      </c>
      <c r="F165" s="39">
        <f t="shared" si="20"/>
        <v>0</v>
      </c>
      <c r="G165" s="39">
        <f t="shared" si="24"/>
        <v>0</v>
      </c>
      <c r="H165" s="39">
        <f t="shared" si="25"/>
        <v>0</v>
      </c>
      <c r="I165" s="39">
        <f t="shared" si="21"/>
        <v>0</v>
      </c>
      <c r="J165" s="39">
        <f>SUM($H$18:$H165)</f>
        <v>28877.613342450004</v>
      </c>
    </row>
    <row r="166" spans="1:10">
      <c r="A166" s="36">
        <f t="shared" si="22"/>
        <v>149</v>
      </c>
      <c r="B166" s="37">
        <f t="shared" si="18"/>
        <v>98465</v>
      </c>
      <c r="C166" s="39">
        <f t="shared" si="23"/>
        <v>0</v>
      </c>
      <c r="D166" s="39">
        <f t="shared" si="26"/>
        <v>63775.522668490019</v>
      </c>
      <c r="E166" s="40">
        <f t="shared" si="19"/>
        <v>0</v>
      </c>
      <c r="F166" s="39">
        <f t="shared" si="20"/>
        <v>0</v>
      </c>
      <c r="G166" s="39">
        <f t="shared" si="24"/>
        <v>0</v>
      </c>
      <c r="H166" s="39">
        <f t="shared" si="25"/>
        <v>0</v>
      </c>
      <c r="I166" s="39">
        <f t="shared" si="21"/>
        <v>0</v>
      </c>
      <c r="J166" s="39">
        <f>SUM($H$18:$H166)</f>
        <v>28877.613342450004</v>
      </c>
    </row>
    <row r="167" spans="1:10">
      <c r="A167" s="36">
        <f t="shared" si="22"/>
        <v>150</v>
      </c>
      <c r="B167" s="37">
        <f t="shared" si="18"/>
        <v>98830</v>
      </c>
      <c r="C167" s="39">
        <f t="shared" si="23"/>
        <v>0</v>
      </c>
      <c r="D167" s="39">
        <f t="shared" si="26"/>
        <v>63775.522668490019</v>
      </c>
      <c r="E167" s="40">
        <f t="shared" si="19"/>
        <v>0</v>
      </c>
      <c r="F167" s="39">
        <f t="shared" si="20"/>
        <v>0</v>
      </c>
      <c r="G167" s="39">
        <f t="shared" si="24"/>
        <v>0</v>
      </c>
      <c r="H167" s="39">
        <f t="shared" si="25"/>
        <v>0</v>
      </c>
      <c r="I167" s="39">
        <f t="shared" si="21"/>
        <v>0</v>
      </c>
      <c r="J167" s="39">
        <f>SUM($H$18:$H167)</f>
        <v>28877.613342450004</v>
      </c>
    </row>
    <row r="168" spans="1:10">
      <c r="A168" s="36">
        <f t="shared" si="22"/>
        <v>151</v>
      </c>
      <c r="B168" s="37">
        <f t="shared" si="18"/>
        <v>99195</v>
      </c>
      <c r="C168" s="39">
        <f t="shared" si="23"/>
        <v>0</v>
      </c>
      <c r="D168" s="39">
        <f t="shared" si="26"/>
        <v>63775.522668490019</v>
      </c>
      <c r="E168" s="40">
        <f t="shared" si="19"/>
        <v>0</v>
      </c>
      <c r="F168" s="39">
        <f t="shared" si="20"/>
        <v>0</v>
      </c>
      <c r="G168" s="39">
        <f t="shared" si="24"/>
        <v>0</v>
      </c>
      <c r="H168" s="39">
        <f t="shared" si="25"/>
        <v>0</v>
      </c>
      <c r="I168" s="39">
        <f t="shared" si="21"/>
        <v>0</v>
      </c>
      <c r="J168" s="39">
        <f>SUM($H$18:$H168)</f>
        <v>28877.613342450004</v>
      </c>
    </row>
    <row r="169" spans="1:10">
      <c r="A169" s="36">
        <f t="shared" si="22"/>
        <v>152</v>
      </c>
      <c r="B169" s="37">
        <f t="shared" si="18"/>
        <v>99561</v>
      </c>
      <c r="C169" s="39">
        <f t="shared" si="23"/>
        <v>0</v>
      </c>
      <c r="D169" s="39">
        <f t="shared" si="26"/>
        <v>63775.522668490019</v>
      </c>
      <c r="E169" s="40">
        <f t="shared" si="19"/>
        <v>0</v>
      </c>
      <c r="F169" s="39">
        <f t="shared" si="20"/>
        <v>0</v>
      </c>
      <c r="G169" s="39">
        <f t="shared" si="24"/>
        <v>0</v>
      </c>
      <c r="H169" s="39">
        <f t="shared" si="25"/>
        <v>0</v>
      </c>
      <c r="I169" s="39">
        <f t="shared" si="21"/>
        <v>0</v>
      </c>
      <c r="J169" s="39">
        <f>SUM($H$18:$H169)</f>
        <v>28877.613342450004</v>
      </c>
    </row>
    <row r="170" spans="1:10">
      <c r="A170" s="36">
        <f t="shared" si="22"/>
        <v>153</v>
      </c>
      <c r="B170" s="37">
        <f t="shared" si="18"/>
        <v>99926</v>
      </c>
      <c r="C170" s="39">
        <f t="shared" si="23"/>
        <v>0</v>
      </c>
      <c r="D170" s="39">
        <f t="shared" si="26"/>
        <v>63775.522668490019</v>
      </c>
      <c r="E170" s="40">
        <f t="shared" si="19"/>
        <v>0</v>
      </c>
      <c r="F170" s="39">
        <f t="shared" si="20"/>
        <v>0</v>
      </c>
      <c r="G170" s="39">
        <f t="shared" si="24"/>
        <v>0</v>
      </c>
      <c r="H170" s="39">
        <f t="shared" si="25"/>
        <v>0</v>
      </c>
      <c r="I170" s="39">
        <f t="shared" si="21"/>
        <v>0</v>
      </c>
      <c r="J170" s="39">
        <f>SUM($H$18:$H170)</f>
        <v>28877.613342450004</v>
      </c>
    </row>
    <row r="171" spans="1:10">
      <c r="A171" s="36">
        <f t="shared" si="22"/>
        <v>154</v>
      </c>
      <c r="B171" s="37">
        <f t="shared" si="18"/>
        <v>100291</v>
      </c>
      <c r="C171" s="39">
        <f t="shared" si="23"/>
        <v>0</v>
      </c>
      <c r="D171" s="39">
        <f t="shared" si="26"/>
        <v>63775.522668490019</v>
      </c>
      <c r="E171" s="40">
        <f t="shared" si="19"/>
        <v>0</v>
      </c>
      <c r="F171" s="39">
        <f t="shared" si="20"/>
        <v>0</v>
      </c>
      <c r="G171" s="39">
        <f t="shared" si="24"/>
        <v>0</v>
      </c>
      <c r="H171" s="39">
        <f t="shared" si="25"/>
        <v>0</v>
      </c>
      <c r="I171" s="39">
        <f t="shared" si="21"/>
        <v>0</v>
      </c>
      <c r="J171" s="39">
        <f>SUM($H$18:$H171)</f>
        <v>28877.613342450004</v>
      </c>
    </row>
    <row r="172" spans="1:10">
      <c r="A172" s="36">
        <f t="shared" si="22"/>
        <v>155</v>
      </c>
      <c r="B172" s="37">
        <f t="shared" si="18"/>
        <v>100656</v>
      </c>
      <c r="C172" s="39">
        <f t="shared" si="23"/>
        <v>0</v>
      </c>
      <c r="D172" s="39">
        <f t="shared" si="26"/>
        <v>63775.522668490019</v>
      </c>
      <c r="E172" s="40">
        <f t="shared" si="19"/>
        <v>0</v>
      </c>
      <c r="F172" s="39">
        <f t="shared" si="20"/>
        <v>0</v>
      </c>
      <c r="G172" s="39">
        <f t="shared" si="24"/>
        <v>0</v>
      </c>
      <c r="H172" s="39">
        <f t="shared" si="25"/>
        <v>0</v>
      </c>
      <c r="I172" s="39">
        <f t="shared" si="21"/>
        <v>0</v>
      </c>
      <c r="J172" s="39">
        <f>SUM($H$18:$H172)</f>
        <v>28877.613342450004</v>
      </c>
    </row>
    <row r="173" spans="1:10">
      <c r="A173" s="36">
        <f t="shared" si="22"/>
        <v>156</v>
      </c>
      <c r="B173" s="37">
        <f t="shared" si="18"/>
        <v>101022</v>
      </c>
      <c r="C173" s="39">
        <f t="shared" si="23"/>
        <v>0</v>
      </c>
      <c r="D173" s="39">
        <f t="shared" si="26"/>
        <v>63775.522668490019</v>
      </c>
      <c r="E173" s="40">
        <f t="shared" si="19"/>
        <v>0</v>
      </c>
      <c r="F173" s="39">
        <f t="shared" si="20"/>
        <v>0</v>
      </c>
      <c r="G173" s="39">
        <f t="shared" si="24"/>
        <v>0</v>
      </c>
      <c r="H173" s="39">
        <f t="shared" si="25"/>
        <v>0</v>
      </c>
      <c r="I173" s="39">
        <f t="shared" si="21"/>
        <v>0</v>
      </c>
      <c r="J173" s="39">
        <f>SUM($H$18:$H173)</f>
        <v>28877.613342450004</v>
      </c>
    </row>
    <row r="174" spans="1:10">
      <c r="A174" s="36">
        <f t="shared" si="22"/>
        <v>157</v>
      </c>
      <c r="B174" s="37">
        <f t="shared" si="18"/>
        <v>101387</v>
      </c>
      <c r="C174" s="39">
        <f t="shared" si="23"/>
        <v>0</v>
      </c>
      <c r="D174" s="39">
        <f t="shared" si="26"/>
        <v>63775.522668490019</v>
      </c>
      <c r="E174" s="40">
        <f t="shared" si="19"/>
        <v>0</v>
      </c>
      <c r="F174" s="39">
        <f t="shared" si="20"/>
        <v>0</v>
      </c>
      <c r="G174" s="39">
        <f t="shared" si="24"/>
        <v>0</v>
      </c>
      <c r="H174" s="39">
        <f t="shared" si="25"/>
        <v>0</v>
      </c>
      <c r="I174" s="39">
        <f t="shared" si="21"/>
        <v>0</v>
      </c>
      <c r="J174" s="39">
        <f>SUM($H$18:$H174)</f>
        <v>28877.613342450004</v>
      </c>
    </row>
    <row r="175" spans="1:10">
      <c r="A175" s="36">
        <f t="shared" si="22"/>
        <v>158</v>
      </c>
      <c r="B175" s="37">
        <f t="shared" si="18"/>
        <v>101752</v>
      </c>
      <c r="C175" s="39">
        <f t="shared" si="23"/>
        <v>0</v>
      </c>
      <c r="D175" s="39">
        <f t="shared" si="26"/>
        <v>63775.522668490019</v>
      </c>
      <c r="E175" s="40">
        <f t="shared" si="19"/>
        <v>0</v>
      </c>
      <c r="F175" s="39">
        <f t="shared" si="20"/>
        <v>0</v>
      </c>
      <c r="G175" s="39">
        <f t="shared" si="24"/>
        <v>0</v>
      </c>
      <c r="H175" s="39">
        <f t="shared" si="25"/>
        <v>0</v>
      </c>
      <c r="I175" s="39">
        <f t="shared" si="21"/>
        <v>0</v>
      </c>
      <c r="J175" s="39">
        <f>SUM($H$18:$H175)</f>
        <v>28877.613342450004</v>
      </c>
    </row>
    <row r="176" spans="1:10">
      <c r="A176" s="36">
        <f t="shared" si="22"/>
        <v>159</v>
      </c>
      <c r="B176" s="37">
        <f t="shared" si="18"/>
        <v>102117</v>
      </c>
      <c r="C176" s="39">
        <f t="shared" si="23"/>
        <v>0</v>
      </c>
      <c r="D176" s="39">
        <f t="shared" si="26"/>
        <v>63775.522668490019</v>
      </c>
      <c r="E176" s="40">
        <f t="shared" si="19"/>
        <v>0</v>
      </c>
      <c r="F176" s="39">
        <f t="shared" si="20"/>
        <v>0</v>
      </c>
      <c r="G176" s="39">
        <f t="shared" si="24"/>
        <v>0</v>
      </c>
      <c r="H176" s="39">
        <f t="shared" si="25"/>
        <v>0</v>
      </c>
      <c r="I176" s="39">
        <f t="shared" si="21"/>
        <v>0</v>
      </c>
      <c r="J176" s="39">
        <f>SUM($H$18:$H176)</f>
        <v>28877.613342450004</v>
      </c>
    </row>
    <row r="177" spans="1:10">
      <c r="A177" s="36">
        <f t="shared" si="22"/>
        <v>160</v>
      </c>
      <c r="B177" s="37">
        <f t="shared" si="18"/>
        <v>102483</v>
      </c>
      <c r="C177" s="39">
        <f t="shared" si="23"/>
        <v>0</v>
      </c>
      <c r="D177" s="39">
        <f t="shared" si="26"/>
        <v>63775.522668490019</v>
      </c>
      <c r="E177" s="40">
        <f t="shared" si="19"/>
        <v>0</v>
      </c>
      <c r="F177" s="39">
        <f t="shared" si="20"/>
        <v>0</v>
      </c>
      <c r="G177" s="39">
        <f t="shared" si="24"/>
        <v>0</v>
      </c>
      <c r="H177" s="39">
        <f t="shared" si="25"/>
        <v>0</v>
      </c>
      <c r="I177" s="39">
        <f t="shared" si="21"/>
        <v>0</v>
      </c>
      <c r="J177" s="39">
        <f>SUM($H$18:$H177)</f>
        <v>28877.613342450004</v>
      </c>
    </row>
    <row r="178" spans="1:10">
      <c r="A178" s="36">
        <f t="shared" si="22"/>
        <v>161</v>
      </c>
      <c r="B178" s="37">
        <f t="shared" si="18"/>
        <v>102848</v>
      </c>
      <c r="C178" s="39">
        <f t="shared" si="23"/>
        <v>0</v>
      </c>
      <c r="D178" s="39">
        <f t="shared" si="26"/>
        <v>63775.522668490019</v>
      </c>
      <c r="E178" s="40">
        <f t="shared" si="19"/>
        <v>0</v>
      </c>
      <c r="F178" s="39">
        <f t="shared" si="20"/>
        <v>0</v>
      </c>
      <c r="G178" s="39">
        <f t="shared" si="24"/>
        <v>0</v>
      </c>
      <c r="H178" s="39">
        <f t="shared" si="25"/>
        <v>0</v>
      </c>
      <c r="I178" s="39">
        <f t="shared" si="21"/>
        <v>0</v>
      </c>
      <c r="J178" s="39">
        <f>SUM($H$18:$H178)</f>
        <v>28877.613342450004</v>
      </c>
    </row>
    <row r="179" spans="1:10">
      <c r="A179" s="36">
        <f t="shared" si="22"/>
        <v>162</v>
      </c>
      <c r="B179" s="37">
        <f t="shared" si="18"/>
        <v>103213</v>
      </c>
      <c r="C179" s="39">
        <f t="shared" si="23"/>
        <v>0</v>
      </c>
      <c r="D179" s="39">
        <f t="shared" si="26"/>
        <v>63775.522668490019</v>
      </c>
      <c r="E179" s="40">
        <f t="shared" si="19"/>
        <v>0</v>
      </c>
      <c r="F179" s="39">
        <f t="shared" si="20"/>
        <v>0</v>
      </c>
      <c r="G179" s="39">
        <f t="shared" si="24"/>
        <v>0</v>
      </c>
      <c r="H179" s="39">
        <f t="shared" si="25"/>
        <v>0</v>
      </c>
      <c r="I179" s="39">
        <f t="shared" si="21"/>
        <v>0</v>
      </c>
      <c r="J179" s="39">
        <f>SUM($H$18:$H179)</f>
        <v>28877.613342450004</v>
      </c>
    </row>
    <row r="180" spans="1:10">
      <c r="A180" s="36">
        <f t="shared" si="22"/>
        <v>163</v>
      </c>
      <c r="B180" s="37">
        <f t="shared" si="18"/>
        <v>103578</v>
      </c>
      <c r="C180" s="39">
        <f t="shared" si="23"/>
        <v>0</v>
      </c>
      <c r="D180" s="39">
        <f t="shared" si="26"/>
        <v>63775.522668490019</v>
      </c>
      <c r="E180" s="40">
        <f t="shared" si="19"/>
        <v>0</v>
      </c>
      <c r="F180" s="39">
        <f t="shared" si="20"/>
        <v>0</v>
      </c>
      <c r="G180" s="39">
        <f t="shared" si="24"/>
        <v>0</v>
      </c>
      <c r="H180" s="39">
        <f t="shared" si="25"/>
        <v>0</v>
      </c>
      <c r="I180" s="39">
        <f t="shared" si="21"/>
        <v>0</v>
      </c>
      <c r="J180" s="39">
        <f>SUM($H$18:$H180)</f>
        <v>28877.613342450004</v>
      </c>
    </row>
    <row r="181" spans="1:10">
      <c r="A181" s="36">
        <f t="shared" si="22"/>
        <v>164</v>
      </c>
      <c r="B181" s="37">
        <f t="shared" si="18"/>
        <v>103944</v>
      </c>
      <c r="C181" s="39">
        <f t="shared" si="23"/>
        <v>0</v>
      </c>
      <c r="D181" s="39">
        <f t="shared" si="26"/>
        <v>63775.522668490019</v>
      </c>
      <c r="E181" s="40">
        <f t="shared" si="19"/>
        <v>0</v>
      </c>
      <c r="F181" s="39">
        <f t="shared" si="20"/>
        <v>0</v>
      </c>
      <c r="G181" s="39">
        <f t="shared" si="24"/>
        <v>0</v>
      </c>
      <c r="H181" s="39">
        <f t="shared" si="25"/>
        <v>0</v>
      </c>
      <c r="I181" s="39">
        <f t="shared" si="21"/>
        <v>0</v>
      </c>
      <c r="J181" s="39">
        <f>SUM($H$18:$H181)</f>
        <v>28877.613342450004</v>
      </c>
    </row>
    <row r="182" spans="1:10">
      <c r="A182" s="36">
        <f t="shared" si="22"/>
        <v>165</v>
      </c>
      <c r="B182" s="37">
        <f t="shared" si="18"/>
        <v>104309</v>
      </c>
      <c r="C182" s="39">
        <f t="shared" si="23"/>
        <v>0</v>
      </c>
      <c r="D182" s="39">
        <f t="shared" si="26"/>
        <v>63775.522668490019</v>
      </c>
      <c r="E182" s="40">
        <f t="shared" si="19"/>
        <v>0</v>
      </c>
      <c r="F182" s="39">
        <f t="shared" si="20"/>
        <v>0</v>
      </c>
      <c r="G182" s="39">
        <f t="shared" si="24"/>
        <v>0</v>
      </c>
      <c r="H182" s="39">
        <f t="shared" si="25"/>
        <v>0</v>
      </c>
      <c r="I182" s="39">
        <f t="shared" si="21"/>
        <v>0</v>
      </c>
      <c r="J182" s="39">
        <f>SUM($H$18:$H182)</f>
        <v>28877.613342450004</v>
      </c>
    </row>
    <row r="183" spans="1:10">
      <c r="A183" s="36">
        <f t="shared" si="22"/>
        <v>166</v>
      </c>
      <c r="B183" s="37">
        <f t="shared" si="18"/>
        <v>104674</v>
      </c>
      <c r="C183" s="39">
        <f t="shared" si="23"/>
        <v>0</v>
      </c>
      <c r="D183" s="39">
        <f t="shared" si="26"/>
        <v>63775.522668490019</v>
      </c>
      <c r="E183" s="40">
        <f t="shared" si="19"/>
        <v>0</v>
      </c>
      <c r="F183" s="39">
        <f t="shared" si="20"/>
        <v>0</v>
      </c>
      <c r="G183" s="39">
        <f t="shared" si="24"/>
        <v>0</v>
      </c>
      <c r="H183" s="39">
        <f t="shared" si="25"/>
        <v>0</v>
      </c>
      <c r="I183" s="39">
        <f t="shared" si="21"/>
        <v>0</v>
      </c>
      <c r="J183" s="39">
        <f>SUM($H$18:$H183)</f>
        <v>28877.613342450004</v>
      </c>
    </row>
    <row r="184" spans="1:10">
      <c r="A184" s="36">
        <f t="shared" si="22"/>
        <v>167</v>
      </c>
      <c r="B184" s="37">
        <f t="shared" si="18"/>
        <v>105039</v>
      </c>
      <c r="C184" s="39">
        <f t="shared" si="23"/>
        <v>0</v>
      </c>
      <c r="D184" s="39">
        <f t="shared" si="26"/>
        <v>63775.522668490019</v>
      </c>
      <c r="E184" s="40">
        <f t="shared" si="19"/>
        <v>0</v>
      </c>
      <c r="F184" s="39">
        <f t="shared" si="20"/>
        <v>0</v>
      </c>
      <c r="G184" s="39">
        <f t="shared" si="24"/>
        <v>0</v>
      </c>
      <c r="H184" s="39">
        <f t="shared" si="25"/>
        <v>0</v>
      </c>
      <c r="I184" s="39">
        <f t="shared" si="21"/>
        <v>0</v>
      </c>
      <c r="J184" s="39">
        <f>SUM($H$18:$H184)</f>
        <v>28877.613342450004</v>
      </c>
    </row>
    <row r="185" spans="1:10">
      <c r="A185" s="36">
        <f t="shared" si="22"/>
        <v>168</v>
      </c>
      <c r="B185" s="37">
        <f t="shared" si="18"/>
        <v>105405</v>
      </c>
      <c r="C185" s="39">
        <f t="shared" si="23"/>
        <v>0</v>
      </c>
      <c r="D185" s="39">
        <f t="shared" si="26"/>
        <v>63775.522668490019</v>
      </c>
      <c r="E185" s="40">
        <f t="shared" si="19"/>
        <v>0</v>
      </c>
      <c r="F185" s="39">
        <f t="shared" si="20"/>
        <v>0</v>
      </c>
      <c r="G185" s="39">
        <f t="shared" si="24"/>
        <v>0</v>
      </c>
      <c r="H185" s="39">
        <f t="shared" si="25"/>
        <v>0</v>
      </c>
      <c r="I185" s="39">
        <f t="shared" si="21"/>
        <v>0</v>
      </c>
      <c r="J185" s="39">
        <f>SUM($H$18:$H185)</f>
        <v>28877.613342450004</v>
      </c>
    </row>
    <row r="186" spans="1:10">
      <c r="A186" s="36">
        <f t="shared" si="22"/>
        <v>169</v>
      </c>
      <c r="B186" s="37">
        <f t="shared" si="18"/>
        <v>105770</v>
      </c>
      <c r="C186" s="39">
        <f t="shared" si="23"/>
        <v>0</v>
      </c>
      <c r="D186" s="39">
        <f t="shared" si="26"/>
        <v>63775.522668490019</v>
      </c>
      <c r="E186" s="40">
        <f t="shared" si="19"/>
        <v>0</v>
      </c>
      <c r="F186" s="39">
        <f t="shared" si="20"/>
        <v>0</v>
      </c>
      <c r="G186" s="39">
        <f t="shared" si="24"/>
        <v>0</v>
      </c>
      <c r="H186" s="39">
        <f t="shared" si="25"/>
        <v>0</v>
      </c>
      <c r="I186" s="39">
        <f t="shared" si="21"/>
        <v>0</v>
      </c>
      <c r="J186" s="39">
        <f>SUM($H$18:$H186)</f>
        <v>28877.613342450004</v>
      </c>
    </row>
    <row r="187" spans="1:10">
      <c r="A187" s="36">
        <f t="shared" si="22"/>
        <v>170</v>
      </c>
      <c r="B187" s="37">
        <f t="shared" si="18"/>
        <v>106135</v>
      </c>
      <c r="C187" s="39">
        <f t="shared" si="23"/>
        <v>0</v>
      </c>
      <c r="D187" s="39">
        <f t="shared" si="26"/>
        <v>63775.522668490019</v>
      </c>
      <c r="E187" s="40">
        <f t="shared" si="19"/>
        <v>0</v>
      </c>
      <c r="F187" s="39">
        <f t="shared" si="20"/>
        <v>0</v>
      </c>
      <c r="G187" s="39">
        <f t="shared" si="24"/>
        <v>0</v>
      </c>
      <c r="H187" s="39">
        <f t="shared" si="25"/>
        <v>0</v>
      </c>
      <c r="I187" s="39">
        <f t="shared" si="21"/>
        <v>0</v>
      </c>
      <c r="J187" s="39">
        <f>SUM($H$18:$H187)</f>
        <v>28877.613342450004</v>
      </c>
    </row>
    <row r="188" spans="1:10">
      <c r="A188" s="36">
        <f t="shared" si="22"/>
        <v>171</v>
      </c>
      <c r="B188" s="37">
        <f t="shared" si="18"/>
        <v>106500</v>
      </c>
      <c r="C188" s="39">
        <f t="shared" si="23"/>
        <v>0</v>
      </c>
      <c r="D188" s="39">
        <f t="shared" si="26"/>
        <v>63775.522668490019</v>
      </c>
      <c r="E188" s="40">
        <f t="shared" si="19"/>
        <v>0</v>
      </c>
      <c r="F188" s="39">
        <f t="shared" si="20"/>
        <v>0</v>
      </c>
      <c r="G188" s="39">
        <f t="shared" si="24"/>
        <v>0</v>
      </c>
      <c r="H188" s="39">
        <f t="shared" si="25"/>
        <v>0</v>
      </c>
      <c r="I188" s="39">
        <f t="shared" si="21"/>
        <v>0</v>
      </c>
      <c r="J188" s="39">
        <f>SUM($H$18:$H188)</f>
        <v>28877.613342450004</v>
      </c>
    </row>
    <row r="189" spans="1:10">
      <c r="A189" s="36">
        <f t="shared" si="22"/>
        <v>172</v>
      </c>
      <c r="B189" s="37">
        <f t="shared" si="18"/>
        <v>106866</v>
      </c>
      <c r="C189" s="39">
        <f t="shared" si="23"/>
        <v>0</v>
      </c>
      <c r="D189" s="39">
        <f t="shared" si="26"/>
        <v>63775.522668490019</v>
      </c>
      <c r="E189" s="40">
        <f t="shared" si="19"/>
        <v>0</v>
      </c>
      <c r="F189" s="39">
        <f t="shared" si="20"/>
        <v>0</v>
      </c>
      <c r="G189" s="39">
        <f t="shared" si="24"/>
        <v>0</v>
      </c>
      <c r="H189" s="39">
        <f t="shared" si="25"/>
        <v>0</v>
      </c>
      <c r="I189" s="39">
        <f t="shared" si="21"/>
        <v>0</v>
      </c>
      <c r="J189" s="39">
        <f>SUM($H$18:$H189)</f>
        <v>28877.613342450004</v>
      </c>
    </row>
    <row r="190" spans="1:10">
      <c r="A190" s="36">
        <f t="shared" si="22"/>
        <v>173</v>
      </c>
      <c r="B190" s="37">
        <f t="shared" si="18"/>
        <v>107231</v>
      </c>
      <c r="C190" s="39">
        <f t="shared" si="23"/>
        <v>0</v>
      </c>
      <c r="D190" s="39">
        <f t="shared" si="26"/>
        <v>63775.522668490019</v>
      </c>
      <c r="E190" s="40">
        <f t="shared" si="19"/>
        <v>0</v>
      </c>
      <c r="F190" s="39">
        <f t="shared" si="20"/>
        <v>0</v>
      </c>
      <c r="G190" s="39">
        <f t="shared" si="24"/>
        <v>0</v>
      </c>
      <c r="H190" s="39">
        <f t="shared" si="25"/>
        <v>0</v>
      </c>
      <c r="I190" s="39">
        <f t="shared" si="21"/>
        <v>0</v>
      </c>
      <c r="J190" s="39">
        <f>SUM($H$18:$H190)</f>
        <v>28877.613342450004</v>
      </c>
    </row>
    <row r="191" spans="1:10">
      <c r="A191" s="36">
        <f t="shared" si="22"/>
        <v>174</v>
      </c>
      <c r="B191" s="37">
        <f t="shared" si="18"/>
        <v>107596</v>
      </c>
      <c r="C191" s="39">
        <f t="shared" si="23"/>
        <v>0</v>
      </c>
      <c r="D191" s="39">
        <f t="shared" si="26"/>
        <v>63775.522668490019</v>
      </c>
      <c r="E191" s="40">
        <f t="shared" si="19"/>
        <v>0</v>
      </c>
      <c r="F191" s="39">
        <f t="shared" si="20"/>
        <v>0</v>
      </c>
      <c r="G191" s="39">
        <f t="shared" si="24"/>
        <v>0</v>
      </c>
      <c r="H191" s="39">
        <f t="shared" si="25"/>
        <v>0</v>
      </c>
      <c r="I191" s="39">
        <f t="shared" si="21"/>
        <v>0</v>
      </c>
      <c r="J191" s="39">
        <f>SUM($H$18:$H191)</f>
        <v>28877.613342450004</v>
      </c>
    </row>
    <row r="192" spans="1:10">
      <c r="A192" s="36">
        <f t="shared" si="22"/>
        <v>175</v>
      </c>
      <c r="B192" s="37">
        <f t="shared" si="18"/>
        <v>107961</v>
      </c>
      <c r="C192" s="39">
        <f t="shared" si="23"/>
        <v>0</v>
      </c>
      <c r="D192" s="39">
        <f t="shared" si="26"/>
        <v>63775.522668490019</v>
      </c>
      <c r="E192" s="40">
        <f t="shared" si="19"/>
        <v>0</v>
      </c>
      <c r="F192" s="39">
        <f t="shared" si="20"/>
        <v>0</v>
      </c>
      <c r="G192" s="39">
        <f t="shared" si="24"/>
        <v>0</v>
      </c>
      <c r="H192" s="39">
        <f t="shared" si="25"/>
        <v>0</v>
      </c>
      <c r="I192" s="39">
        <f t="shared" si="21"/>
        <v>0</v>
      </c>
      <c r="J192" s="39">
        <f>SUM($H$18:$H192)</f>
        <v>28877.613342450004</v>
      </c>
    </row>
    <row r="193" spans="1:10">
      <c r="A193" s="36">
        <f t="shared" si="22"/>
        <v>176</v>
      </c>
      <c r="B193" s="37">
        <f t="shared" si="18"/>
        <v>108327</v>
      </c>
      <c r="C193" s="39">
        <f t="shared" si="23"/>
        <v>0</v>
      </c>
      <c r="D193" s="39">
        <f t="shared" si="26"/>
        <v>63775.522668490019</v>
      </c>
      <c r="E193" s="40">
        <f t="shared" si="19"/>
        <v>0</v>
      </c>
      <c r="F193" s="39">
        <f t="shared" si="20"/>
        <v>0</v>
      </c>
      <c r="G193" s="39">
        <f t="shared" si="24"/>
        <v>0</v>
      </c>
      <c r="H193" s="39">
        <f t="shared" si="25"/>
        <v>0</v>
      </c>
      <c r="I193" s="39">
        <f t="shared" si="21"/>
        <v>0</v>
      </c>
      <c r="J193" s="39">
        <f>SUM($H$18:$H193)</f>
        <v>28877.613342450004</v>
      </c>
    </row>
    <row r="194" spans="1:10">
      <c r="A194" s="36">
        <f t="shared" si="22"/>
        <v>177</v>
      </c>
      <c r="B194" s="37">
        <f t="shared" si="18"/>
        <v>108692</v>
      </c>
      <c r="C194" s="39">
        <f t="shared" si="23"/>
        <v>0</v>
      </c>
      <c r="D194" s="39">
        <f t="shared" si="26"/>
        <v>63775.522668490019</v>
      </c>
      <c r="E194" s="40">
        <f t="shared" si="19"/>
        <v>0</v>
      </c>
      <c r="F194" s="39">
        <f t="shared" si="20"/>
        <v>0</v>
      </c>
      <c r="G194" s="39">
        <f t="shared" si="24"/>
        <v>0</v>
      </c>
      <c r="H194" s="39">
        <f t="shared" si="25"/>
        <v>0</v>
      </c>
      <c r="I194" s="39">
        <f t="shared" si="21"/>
        <v>0</v>
      </c>
      <c r="J194" s="39">
        <f>SUM($H$18:$H194)</f>
        <v>28877.613342450004</v>
      </c>
    </row>
    <row r="195" spans="1:10">
      <c r="A195" s="36">
        <f t="shared" si="22"/>
        <v>178</v>
      </c>
      <c r="B195" s="37">
        <f t="shared" si="18"/>
        <v>109057</v>
      </c>
      <c r="C195" s="39">
        <f t="shared" si="23"/>
        <v>0</v>
      </c>
      <c r="D195" s="39">
        <f t="shared" si="26"/>
        <v>63775.522668490019</v>
      </c>
      <c r="E195" s="40">
        <f t="shared" si="19"/>
        <v>0</v>
      </c>
      <c r="F195" s="39">
        <f t="shared" si="20"/>
        <v>0</v>
      </c>
      <c r="G195" s="39">
        <f t="shared" si="24"/>
        <v>0</v>
      </c>
      <c r="H195" s="39">
        <f t="shared" si="25"/>
        <v>0</v>
      </c>
      <c r="I195" s="39">
        <f t="shared" si="21"/>
        <v>0</v>
      </c>
      <c r="J195" s="39">
        <f>SUM($H$18:$H195)</f>
        <v>28877.613342450004</v>
      </c>
    </row>
    <row r="196" spans="1:10">
      <c r="A196" s="36">
        <f t="shared" si="22"/>
        <v>179</v>
      </c>
      <c r="B196" s="37">
        <f t="shared" si="18"/>
        <v>109422</v>
      </c>
      <c r="C196" s="39">
        <f t="shared" si="23"/>
        <v>0</v>
      </c>
      <c r="D196" s="39">
        <f t="shared" si="26"/>
        <v>63775.522668490019</v>
      </c>
      <c r="E196" s="40">
        <f t="shared" si="19"/>
        <v>0</v>
      </c>
      <c r="F196" s="39">
        <f t="shared" si="20"/>
        <v>0</v>
      </c>
      <c r="G196" s="39">
        <f t="shared" si="24"/>
        <v>0</v>
      </c>
      <c r="H196" s="39">
        <f t="shared" si="25"/>
        <v>0</v>
      </c>
      <c r="I196" s="39">
        <f t="shared" si="21"/>
        <v>0</v>
      </c>
      <c r="J196" s="39">
        <f>SUM($H$18:$H196)</f>
        <v>28877.613342450004</v>
      </c>
    </row>
    <row r="197" spans="1:10">
      <c r="A197" s="36">
        <f t="shared" si="22"/>
        <v>180</v>
      </c>
      <c r="B197" s="37">
        <f t="shared" si="18"/>
        <v>109787</v>
      </c>
      <c r="C197" s="39">
        <f t="shared" si="23"/>
        <v>0</v>
      </c>
      <c r="D197" s="39">
        <f t="shared" si="26"/>
        <v>63775.522668490019</v>
      </c>
      <c r="E197" s="40">
        <f t="shared" si="19"/>
        <v>0</v>
      </c>
      <c r="F197" s="39">
        <f t="shared" si="20"/>
        <v>0</v>
      </c>
      <c r="G197" s="39">
        <f t="shared" si="24"/>
        <v>0</v>
      </c>
      <c r="H197" s="39">
        <f t="shared" si="25"/>
        <v>0</v>
      </c>
      <c r="I197" s="39">
        <f t="shared" si="21"/>
        <v>0</v>
      </c>
      <c r="J197" s="39">
        <f>SUM($H$18:$H197)</f>
        <v>28877.613342450004</v>
      </c>
    </row>
    <row r="198" spans="1:10">
      <c r="A198" s="36">
        <f t="shared" si="22"/>
        <v>181</v>
      </c>
      <c r="B198" s="37">
        <f t="shared" si="18"/>
        <v>110152</v>
      </c>
      <c r="C198" s="39">
        <f t="shared" si="23"/>
        <v>0</v>
      </c>
      <c r="D198" s="39">
        <f t="shared" si="26"/>
        <v>63775.522668490019</v>
      </c>
      <c r="E198" s="40">
        <f t="shared" si="19"/>
        <v>0</v>
      </c>
      <c r="F198" s="39">
        <f t="shared" si="20"/>
        <v>0</v>
      </c>
      <c r="G198" s="39">
        <f t="shared" si="24"/>
        <v>0</v>
      </c>
      <c r="H198" s="39">
        <f t="shared" si="25"/>
        <v>0</v>
      </c>
      <c r="I198" s="39">
        <f t="shared" si="21"/>
        <v>0</v>
      </c>
      <c r="J198" s="39">
        <f>SUM($H$18:$H198)</f>
        <v>28877.613342450004</v>
      </c>
    </row>
    <row r="199" spans="1:10">
      <c r="A199" s="36">
        <f t="shared" si="22"/>
        <v>182</v>
      </c>
      <c r="B199" s="37">
        <f t="shared" si="18"/>
        <v>110517</v>
      </c>
      <c r="C199" s="39">
        <f t="shared" si="23"/>
        <v>0</v>
      </c>
      <c r="D199" s="39">
        <f t="shared" si="26"/>
        <v>63775.522668490019</v>
      </c>
      <c r="E199" s="40">
        <f t="shared" si="19"/>
        <v>0</v>
      </c>
      <c r="F199" s="39">
        <f t="shared" si="20"/>
        <v>0</v>
      </c>
      <c r="G199" s="39">
        <f t="shared" si="24"/>
        <v>0</v>
      </c>
      <c r="H199" s="39">
        <f t="shared" si="25"/>
        <v>0</v>
      </c>
      <c r="I199" s="39">
        <f t="shared" si="21"/>
        <v>0</v>
      </c>
      <c r="J199" s="39">
        <f>SUM($H$18:$H199)</f>
        <v>28877.613342450004</v>
      </c>
    </row>
    <row r="200" spans="1:10">
      <c r="A200" s="36">
        <f t="shared" si="22"/>
        <v>183</v>
      </c>
      <c r="B200" s="37">
        <f t="shared" si="18"/>
        <v>110882</v>
      </c>
      <c r="C200" s="39">
        <f t="shared" si="23"/>
        <v>0</v>
      </c>
      <c r="D200" s="39">
        <f t="shared" si="26"/>
        <v>63775.522668490019</v>
      </c>
      <c r="E200" s="40">
        <f t="shared" si="19"/>
        <v>0</v>
      </c>
      <c r="F200" s="39">
        <f t="shared" si="20"/>
        <v>0</v>
      </c>
      <c r="G200" s="39">
        <f t="shared" si="24"/>
        <v>0</v>
      </c>
      <c r="H200" s="39">
        <f t="shared" si="25"/>
        <v>0</v>
      </c>
      <c r="I200" s="39">
        <f t="shared" si="21"/>
        <v>0</v>
      </c>
      <c r="J200" s="39">
        <f>SUM($H$18:$H200)</f>
        <v>28877.613342450004</v>
      </c>
    </row>
    <row r="201" spans="1:10">
      <c r="A201" s="36">
        <f t="shared" si="22"/>
        <v>184</v>
      </c>
      <c r="B201" s="37">
        <f t="shared" si="18"/>
        <v>111248</v>
      </c>
      <c r="C201" s="39">
        <f t="shared" si="23"/>
        <v>0</v>
      </c>
      <c r="D201" s="39">
        <f t="shared" si="26"/>
        <v>63775.522668490019</v>
      </c>
      <c r="E201" s="40">
        <f t="shared" si="19"/>
        <v>0</v>
      </c>
      <c r="F201" s="39">
        <f t="shared" si="20"/>
        <v>0</v>
      </c>
      <c r="G201" s="39">
        <f t="shared" si="24"/>
        <v>0</v>
      </c>
      <c r="H201" s="39">
        <f t="shared" si="25"/>
        <v>0</v>
      </c>
      <c r="I201" s="39">
        <f t="shared" si="21"/>
        <v>0</v>
      </c>
      <c r="J201" s="39">
        <f>SUM($H$18:$H201)</f>
        <v>28877.613342450004</v>
      </c>
    </row>
    <row r="202" spans="1:10">
      <c r="A202" s="36">
        <f t="shared" si="22"/>
        <v>185</v>
      </c>
      <c r="B202" s="37">
        <f t="shared" si="18"/>
        <v>111613</v>
      </c>
      <c r="C202" s="39">
        <f t="shared" si="23"/>
        <v>0</v>
      </c>
      <c r="D202" s="39">
        <f t="shared" si="26"/>
        <v>63775.522668490019</v>
      </c>
      <c r="E202" s="40">
        <f t="shared" si="19"/>
        <v>0</v>
      </c>
      <c r="F202" s="39">
        <f t="shared" si="20"/>
        <v>0</v>
      </c>
      <c r="G202" s="39">
        <f t="shared" si="24"/>
        <v>0</v>
      </c>
      <c r="H202" s="39">
        <f t="shared" si="25"/>
        <v>0</v>
      </c>
      <c r="I202" s="39">
        <f t="shared" si="21"/>
        <v>0</v>
      </c>
      <c r="J202" s="39">
        <f>SUM($H$18:$H202)</f>
        <v>28877.613342450004</v>
      </c>
    </row>
    <row r="203" spans="1:10">
      <c r="A203" s="36">
        <f t="shared" si="22"/>
        <v>186</v>
      </c>
      <c r="B203" s="37">
        <f t="shared" si="18"/>
        <v>111978</v>
      </c>
      <c r="C203" s="39">
        <f t="shared" si="23"/>
        <v>0</v>
      </c>
      <c r="D203" s="39">
        <f t="shared" si="26"/>
        <v>63775.522668490019</v>
      </c>
      <c r="E203" s="40">
        <f t="shared" si="19"/>
        <v>0</v>
      </c>
      <c r="F203" s="39">
        <f t="shared" si="20"/>
        <v>0</v>
      </c>
      <c r="G203" s="39">
        <f t="shared" si="24"/>
        <v>0</v>
      </c>
      <c r="H203" s="39">
        <f t="shared" si="25"/>
        <v>0</v>
      </c>
      <c r="I203" s="39">
        <f t="shared" si="21"/>
        <v>0</v>
      </c>
      <c r="J203" s="39">
        <f>SUM($H$18:$H203)</f>
        <v>28877.613342450004</v>
      </c>
    </row>
    <row r="204" spans="1:10">
      <c r="A204" s="36">
        <f t="shared" si="22"/>
        <v>187</v>
      </c>
      <c r="B204" s="37">
        <f t="shared" si="18"/>
        <v>112343</v>
      </c>
      <c r="C204" s="39">
        <f t="shared" si="23"/>
        <v>0</v>
      </c>
      <c r="D204" s="39">
        <f t="shared" si="26"/>
        <v>63775.522668490019</v>
      </c>
      <c r="E204" s="40">
        <f t="shared" si="19"/>
        <v>0</v>
      </c>
      <c r="F204" s="39">
        <f t="shared" si="20"/>
        <v>0</v>
      </c>
      <c r="G204" s="39">
        <f t="shared" si="24"/>
        <v>0</v>
      </c>
      <c r="H204" s="39">
        <f t="shared" si="25"/>
        <v>0</v>
      </c>
      <c r="I204" s="39">
        <f t="shared" si="21"/>
        <v>0</v>
      </c>
      <c r="J204" s="39">
        <f>SUM($H$18:$H204)</f>
        <v>28877.613342450004</v>
      </c>
    </row>
    <row r="205" spans="1:10">
      <c r="A205" s="36">
        <f t="shared" si="22"/>
        <v>188</v>
      </c>
      <c r="B205" s="37">
        <f t="shared" si="18"/>
        <v>112709</v>
      </c>
      <c r="C205" s="39">
        <f t="shared" si="23"/>
        <v>0</v>
      </c>
      <c r="D205" s="39">
        <f t="shared" si="26"/>
        <v>63775.522668490019</v>
      </c>
      <c r="E205" s="40">
        <f t="shared" si="19"/>
        <v>0</v>
      </c>
      <c r="F205" s="39">
        <f t="shared" si="20"/>
        <v>0</v>
      </c>
      <c r="G205" s="39">
        <f t="shared" si="24"/>
        <v>0</v>
      </c>
      <c r="H205" s="39">
        <f t="shared" si="25"/>
        <v>0</v>
      </c>
      <c r="I205" s="39">
        <f t="shared" si="21"/>
        <v>0</v>
      </c>
      <c r="J205" s="39">
        <f>SUM($H$18:$H205)</f>
        <v>28877.613342450004</v>
      </c>
    </row>
    <row r="206" spans="1:10">
      <c r="A206" s="36">
        <f t="shared" si="22"/>
        <v>189</v>
      </c>
      <c r="B206" s="37">
        <f t="shared" si="18"/>
        <v>113074</v>
      </c>
      <c r="C206" s="39">
        <f t="shared" si="23"/>
        <v>0</v>
      </c>
      <c r="D206" s="39">
        <f t="shared" si="26"/>
        <v>63775.522668490019</v>
      </c>
      <c r="E206" s="40">
        <f t="shared" si="19"/>
        <v>0</v>
      </c>
      <c r="F206" s="39">
        <f t="shared" si="20"/>
        <v>0</v>
      </c>
      <c r="G206" s="39">
        <f t="shared" si="24"/>
        <v>0</v>
      </c>
      <c r="H206" s="39">
        <f t="shared" si="25"/>
        <v>0</v>
      </c>
      <c r="I206" s="39">
        <f t="shared" si="21"/>
        <v>0</v>
      </c>
      <c r="J206" s="39">
        <f>SUM($H$18:$H206)</f>
        <v>28877.613342450004</v>
      </c>
    </row>
    <row r="207" spans="1:10">
      <c r="A207" s="36">
        <f t="shared" si="22"/>
        <v>190</v>
      </c>
      <c r="B207" s="37">
        <f t="shared" si="18"/>
        <v>113439</v>
      </c>
      <c r="C207" s="39">
        <f t="shared" si="23"/>
        <v>0</v>
      </c>
      <c r="D207" s="39">
        <f t="shared" si="26"/>
        <v>63775.522668490019</v>
      </c>
      <c r="E207" s="40">
        <f t="shared" si="19"/>
        <v>0</v>
      </c>
      <c r="F207" s="39">
        <f t="shared" si="20"/>
        <v>0</v>
      </c>
      <c r="G207" s="39">
        <f t="shared" si="24"/>
        <v>0</v>
      </c>
      <c r="H207" s="39">
        <f t="shared" si="25"/>
        <v>0</v>
      </c>
      <c r="I207" s="39">
        <f t="shared" si="21"/>
        <v>0</v>
      </c>
      <c r="J207" s="39">
        <f>SUM($H$18:$H207)</f>
        <v>28877.613342450004</v>
      </c>
    </row>
    <row r="208" spans="1:10">
      <c r="A208" s="36">
        <f t="shared" si="22"/>
        <v>191</v>
      </c>
      <c r="B208" s="37">
        <f t="shared" si="18"/>
        <v>113804</v>
      </c>
      <c r="C208" s="39">
        <f t="shared" si="23"/>
        <v>0</v>
      </c>
      <c r="D208" s="39">
        <f t="shared" si="26"/>
        <v>63775.522668490019</v>
      </c>
      <c r="E208" s="40">
        <f t="shared" si="19"/>
        <v>0</v>
      </c>
      <c r="F208" s="39">
        <f t="shared" si="20"/>
        <v>0</v>
      </c>
      <c r="G208" s="39">
        <f t="shared" si="24"/>
        <v>0</v>
      </c>
      <c r="H208" s="39">
        <f t="shared" si="25"/>
        <v>0</v>
      </c>
      <c r="I208" s="39">
        <f t="shared" si="21"/>
        <v>0</v>
      </c>
      <c r="J208" s="39">
        <f>SUM($H$18:$H208)</f>
        <v>28877.613342450004</v>
      </c>
    </row>
    <row r="209" spans="1:10">
      <c r="A209" s="36">
        <f t="shared" si="22"/>
        <v>192</v>
      </c>
      <c r="B209" s="37">
        <f t="shared" si="18"/>
        <v>114170</v>
      </c>
      <c r="C209" s="39">
        <f t="shared" si="23"/>
        <v>0</v>
      </c>
      <c r="D209" s="39">
        <f t="shared" si="26"/>
        <v>63775.522668490019</v>
      </c>
      <c r="E209" s="40">
        <f t="shared" si="19"/>
        <v>0</v>
      </c>
      <c r="F209" s="39">
        <f t="shared" si="20"/>
        <v>0</v>
      </c>
      <c r="G209" s="39">
        <f t="shared" si="24"/>
        <v>0</v>
      </c>
      <c r="H209" s="39">
        <f t="shared" si="25"/>
        <v>0</v>
      </c>
      <c r="I209" s="39">
        <f t="shared" si="21"/>
        <v>0</v>
      </c>
      <c r="J209" s="39">
        <f>SUM($H$18:$H209)</f>
        <v>28877.613342450004</v>
      </c>
    </row>
    <row r="210" spans="1:10">
      <c r="A210" s="36">
        <f t="shared" si="22"/>
        <v>193</v>
      </c>
      <c r="B210" s="37">
        <f t="shared" ref="B210:B273" si="27">IF(Pay_Num&lt;&gt;"",DATE(YEAR(Loan_Start),MONTH(Loan_Start)+(Pay_Num)*12/Num_Pmt_Per_Year,DAY(Loan_Start)),"")</f>
        <v>114535</v>
      </c>
      <c r="C210" s="39">
        <f t="shared" si="23"/>
        <v>0</v>
      </c>
      <c r="D210" s="39">
        <f t="shared" si="26"/>
        <v>63775.522668490019</v>
      </c>
      <c r="E210" s="40">
        <f t="shared" ref="E210:E273" si="28">IF(AND(Pay_Num&lt;&gt;"",Sched_Pay+Scheduled_Extra_Payments&lt;Beg_Bal),Scheduled_Extra_Payments,IF(AND(Pay_Num&lt;&gt;"",Beg_Bal-Sched_Pay&gt;0),Beg_Bal-Sched_Pay,IF(Pay_Num&lt;&gt;"",0,"")))</f>
        <v>0</v>
      </c>
      <c r="F210" s="39">
        <f t="shared" ref="F210:F273" si="29">IF(AND(Pay_Num&lt;&gt;"",Sched_Pay+Extra_Pay&lt;Beg_Bal),Sched_Pay+Extra_Pay,IF(Pay_Num&lt;&gt;"",Beg_Bal,""))</f>
        <v>0</v>
      </c>
      <c r="G210" s="39">
        <f t="shared" si="24"/>
        <v>0</v>
      </c>
      <c r="H210" s="39">
        <f t="shared" si="25"/>
        <v>0</v>
      </c>
      <c r="I210" s="39">
        <f t="shared" ref="I210:I273" si="30">IF(AND(Pay_Num&lt;&gt;"",Sched_Pay+Extra_Pay&lt;Beg_Bal),Beg_Bal-Princ,IF(Pay_Num&lt;&gt;"",0,""))</f>
        <v>0</v>
      </c>
      <c r="J210" s="39">
        <f>SUM($H$18:$H210)</f>
        <v>28877.613342450004</v>
      </c>
    </row>
    <row r="211" spans="1:10">
      <c r="A211" s="36">
        <f t="shared" ref="A211:A274" si="31">IF(Values_Entered,A210+1,"")</f>
        <v>194</v>
      </c>
      <c r="B211" s="37">
        <f t="shared" si="27"/>
        <v>114900</v>
      </c>
      <c r="C211" s="39">
        <f t="shared" ref="C211:C274" si="32">IF(Pay_Num&lt;&gt;"",I210,"")</f>
        <v>0</v>
      </c>
      <c r="D211" s="39">
        <f t="shared" si="26"/>
        <v>63775.522668490019</v>
      </c>
      <c r="E211" s="40">
        <f t="shared" si="28"/>
        <v>0</v>
      </c>
      <c r="F211" s="39">
        <f t="shared" si="29"/>
        <v>0</v>
      </c>
      <c r="G211" s="39">
        <f t="shared" ref="G211:G274" si="33">IF(Pay_Num&lt;&gt;"",Total_Pay-Int,"")</f>
        <v>0</v>
      </c>
      <c r="H211" s="39">
        <f t="shared" ref="H211:H274" si="34">IF(Pay_Num&lt;&gt;"",Beg_Bal*Interest_Rate/Num_Pmt_Per_Year,"")</f>
        <v>0</v>
      </c>
      <c r="I211" s="39">
        <f t="shared" si="30"/>
        <v>0</v>
      </c>
      <c r="J211" s="39">
        <f>SUM($H$18:$H211)</f>
        <v>28877.613342450004</v>
      </c>
    </row>
    <row r="212" spans="1:10">
      <c r="A212" s="36">
        <f t="shared" si="31"/>
        <v>195</v>
      </c>
      <c r="B212" s="37">
        <f t="shared" si="27"/>
        <v>115265</v>
      </c>
      <c r="C212" s="39">
        <f t="shared" si="32"/>
        <v>0</v>
      </c>
      <c r="D212" s="39">
        <f t="shared" ref="D212:D275" si="35">IF(Pay_Num&lt;&gt;"",Scheduled_Monthly_Payment,"")</f>
        <v>63775.522668490019</v>
      </c>
      <c r="E212" s="40">
        <f t="shared" si="28"/>
        <v>0</v>
      </c>
      <c r="F212" s="39">
        <f t="shared" si="29"/>
        <v>0</v>
      </c>
      <c r="G212" s="39">
        <f t="shared" si="33"/>
        <v>0</v>
      </c>
      <c r="H212" s="39">
        <f t="shared" si="34"/>
        <v>0</v>
      </c>
      <c r="I212" s="39">
        <f t="shared" si="30"/>
        <v>0</v>
      </c>
      <c r="J212" s="39">
        <f>SUM($H$18:$H212)</f>
        <v>28877.613342450004</v>
      </c>
    </row>
    <row r="213" spans="1:10">
      <c r="A213" s="36">
        <f t="shared" si="31"/>
        <v>196</v>
      </c>
      <c r="B213" s="37">
        <f t="shared" si="27"/>
        <v>115631</v>
      </c>
      <c r="C213" s="39">
        <f t="shared" si="32"/>
        <v>0</v>
      </c>
      <c r="D213" s="39">
        <f t="shared" si="35"/>
        <v>63775.522668490019</v>
      </c>
      <c r="E213" s="40">
        <f t="shared" si="28"/>
        <v>0</v>
      </c>
      <c r="F213" s="39">
        <f t="shared" si="29"/>
        <v>0</v>
      </c>
      <c r="G213" s="39">
        <f t="shared" si="33"/>
        <v>0</v>
      </c>
      <c r="H213" s="39">
        <f t="shared" si="34"/>
        <v>0</v>
      </c>
      <c r="I213" s="39">
        <f t="shared" si="30"/>
        <v>0</v>
      </c>
      <c r="J213" s="39">
        <f>SUM($H$18:$H213)</f>
        <v>28877.613342450004</v>
      </c>
    </row>
    <row r="214" spans="1:10">
      <c r="A214" s="36">
        <f t="shared" si="31"/>
        <v>197</v>
      </c>
      <c r="B214" s="37">
        <f t="shared" si="27"/>
        <v>115996</v>
      </c>
      <c r="C214" s="39">
        <f t="shared" si="32"/>
        <v>0</v>
      </c>
      <c r="D214" s="39">
        <f t="shared" si="35"/>
        <v>63775.522668490019</v>
      </c>
      <c r="E214" s="40">
        <f t="shared" si="28"/>
        <v>0</v>
      </c>
      <c r="F214" s="39">
        <f t="shared" si="29"/>
        <v>0</v>
      </c>
      <c r="G214" s="39">
        <f t="shared" si="33"/>
        <v>0</v>
      </c>
      <c r="H214" s="39">
        <f t="shared" si="34"/>
        <v>0</v>
      </c>
      <c r="I214" s="39">
        <f t="shared" si="30"/>
        <v>0</v>
      </c>
      <c r="J214" s="39">
        <f>SUM($H$18:$H214)</f>
        <v>28877.613342450004</v>
      </c>
    </row>
    <row r="215" spans="1:10">
      <c r="A215" s="36">
        <f t="shared" si="31"/>
        <v>198</v>
      </c>
      <c r="B215" s="37">
        <f t="shared" si="27"/>
        <v>116361</v>
      </c>
      <c r="C215" s="39">
        <f t="shared" si="32"/>
        <v>0</v>
      </c>
      <c r="D215" s="39">
        <f t="shared" si="35"/>
        <v>63775.522668490019</v>
      </c>
      <c r="E215" s="40">
        <f t="shared" si="28"/>
        <v>0</v>
      </c>
      <c r="F215" s="39">
        <f t="shared" si="29"/>
        <v>0</v>
      </c>
      <c r="G215" s="39">
        <f t="shared" si="33"/>
        <v>0</v>
      </c>
      <c r="H215" s="39">
        <f t="shared" si="34"/>
        <v>0</v>
      </c>
      <c r="I215" s="39">
        <f t="shared" si="30"/>
        <v>0</v>
      </c>
      <c r="J215" s="39">
        <f>SUM($H$18:$H215)</f>
        <v>28877.613342450004</v>
      </c>
    </row>
    <row r="216" spans="1:10">
      <c r="A216" s="36">
        <f t="shared" si="31"/>
        <v>199</v>
      </c>
      <c r="B216" s="37">
        <f t="shared" si="27"/>
        <v>116726</v>
      </c>
      <c r="C216" s="39">
        <f t="shared" si="32"/>
        <v>0</v>
      </c>
      <c r="D216" s="39">
        <f t="shared" si="35"/>
        <v>63775.522668490019</v>
      </c>
      <c r="E216" s="40">
        <f t="shared" si="28"/>
        <v>0</v>
      </c>
      <c r="F216" s="39">
        <f t="shared" si="29"/>
        <v>0</v>
      </c>
      <c r="G216" s="39">
        <f t="shared" si="33"/>
        <v>0</v>
      </c>
      <c r="H216" s="39">
        <f t="shared" si="34"/>
        <v>0</v>
      </c>
      <c r="I216" s="39">
        <f t="shared" si="30"/>
        <v>0</v>
      </c>
      <c r="J216" s="39">
        <f>SUM($H$18:$H216)</f>
        <v>28877.613342450004</v>
      </c>
    </row>
    <row r="217" spans="1:10">
      <c r="A217" s="36">
        <f t="shared" si="31"/>
        <v>200</v>
      </c>
      <c r="B217" s="37">
        <f t="shared" si="27"/>
        <v>117092</v>
      </c>
      <c r="C217" s="39">
        <f t="shared" si="32"/>
        <v>0</v>
      </c>
      <c r="D217" s="39">
        <f t="shared" si="35"/>
        <v>63775.522668490019</v>
      </c>
      <c r="E217" s="40">
        <f t="shared" si="28"/>
        <v>0</v>
      </c>
      <c r="F217" s="39">
        <f t="shared" si="29"/>
        <v>0</v>
      </c>
      <c r="G217" s="39">
        <f t="shared" si="33"/>
        <v>0</v>
      </c>
      <c r="H217" s="39">
        <f t="shared" si="34"/>
        <v>0</v>
      </c>
      <c r="I217" s="39">
        <f t="shared" si="30"/>
        <v>0</v>
      </c>
      <c r="J217" s="39">
        <f>SUM($H$18:$H217)</f>
        <v>28877.613342450004</v>
      </c>
    </row>
    <row r="218" spans="1:10">
      <c r="A218" s="36">
        <f t="shared" si="31"/>
        <v>201</v>
      </c>
      <c r="B218" s="37">
        <f t="shared" si="27"/>
        <v>117457</v>
      </c>
      <c r="C218" s="39">
        <f t="shared" si="32"/>
        <v>0</v>
      </c>
      <c r="D218" s="39">
        <f t="shared" si="35"/>
        <v>63775.522668490019</v>
      </c>
      <c r="E218" s="40">
        <f t="shared" si="28"/>
        <v>0</v>
      </c>
      <c r="F218" s="39">
        <f t="shared" si="29"/>
        <v>0</v>
      </c>
      <c r="G218" s="39">
        <f t="shared" si="33"/>
        <v>0</v>
      </c>
      <c r="H218" s="39">
        <f t="shared" si="34"/>
        <v>0</v>
      </c>
      <c r="I218" s="39">
        <f t="shared" si="30"/>
        <v>0</v>
      </c>
      <c r="J218" s="39">
        <f>SUM($H$18:$H218)</f>
        <v>28877.613342450004</v>
      </c>
    </row>
    <row r="219" spans="1:10">
      <c r="A219" s="36">
        <f t="shared" si="31"/>
        <v>202</v>
      </c>
      <c r="B219" s="37">
        <f t="shared" si="27"/>
        <v>117822</v>
      </c>
      <c r="C219" s="39">
        <f t="shared" si="32"/>
        <v>0</v>
      </c>
      <c r="D219" s="39">
        <f t="shared" si="35"/>
        <v>63775.522668490019</v>
      </c>
      <c r="E219" s="40">
        <f t="shared" si="28"/>
        <v>0</v>
      </c>
      <c r="F219" s="39">
        <f t="shared" si="29"/>
        <v>0</v>
      </c>
      <c r="G219" s="39">
        <f t="shared" si="33"/>
        <v>0</v>
      </c>
      <c r="H219" s="39">
        <f t="shared" si="34"/>
        <v>0</v>
      </c>
      <c r="I219" s="39">
        <f t="shared" si="30"/>
        <v>0</v>
      </c>
      <c r="J219" s="39">
        <f>SUM($H$18:$H219)</f>
        <v>28877.613342450004</v>
      </c>
    </row>
    <row r="220" spans="1:10">
      <c r="A220" s="36">
        <f t="shared" si="31"/>
        <v>203</v>
      </c>
      <c r="B220" s="37">
        <f t="shared" si="27"/>
        <v>118187</v>
      </c>
      <c r="C220" s="39">
        <f t="shared" si="32"/>
        <v>0</v>
      </c>
      <c r="D220" s="39">
        <f t="shared" si="35"/>
        <v>63775.522668490019</v>
      </c>
      <c r="E220" s="40">
        <f t="shared" si="28"/>
        <v>0</v>
      </c>
      <c r="F220" s="39">
        <f t="shared" si="29"/>
        <v>0</v>
      </c>
      <c r="G220" s="39">
        <f t="shared" si="33"/>
        <v>0</v>
      </c>
      <c r="H220" s="39">
        <f t="shared" si="34"/>
        <v>0</v>
      </c>
      <c r="I220" s="39">
        <f t="shared" si="30"/>
        <v>0</v>
      </c>
      <c r="J220" s="39">
        <f>SUM($H$18:$H220)</f>
        <v>28877.613342450004</v>
      </c>
    </row>
    <row r="221" spans="1:10">
      <c r="A221" s="36">
        <f t="shared" si="31"/>
        <v>204</v>
      </c>
      <c r="B221" s="37">
        <f t="shared" si="27"/>
        <v>118553</v>
      </c>
      <c r="C221" s="39">
        <f t="shared" si="32"/>
        <v>0</v>
      </c>
      <c r="D221" s="39">
        <f t="shared" si="35"/>
        <v>63775.522668490019</v>
      </c>
      <c r="E221" s="40">
        <f t="shared" si="28"/>
        <v>0</v>
      </c>
      <c r="F221" s="39">
        <f t="shared" si="29"/>
        <v>0</v>
      </c>
      <c r="G221" s="39">
        <f t="shared" si="33"/>
        <v>0</v>
      </c>
      <c r="H221" s="39">
        <f t="shared" si="34"/>
        <v>0</v>
      </c>
      <c r="I221" s="39">
        <f t="shared" si="30"/>
        <v>0</v>
      </c>
      <c r="J221" s="39">
        <f>SUM($H$18:$H221)</f>
        <v>28877.613342450004</v>
      </c>
    </row>
    <row r="222" spans="1:10">
      <c r="A222" s="36">
        <f t="shared" si="31"/>
        <v>205</v>
      </c>
      <c r="B222" s="37">
        <f t="shared" si="27"/>
        <v>118918</v>
      </c>
      <c r="C222" s="39">
        <f t="shared" si="32"/>
        <v>0</v>
      </c>
      <c r="D222" s="39">
        <f t="shared" si="35"/>
        <v>63775.522668490019</v>
      </c>
      <c r="E222" s="40">
        <f t="shared" si="28"/>
        <v>0</v>
      </c>
      <c r="F222" s="39">
        <f t="shared" si="29"/>
        <v>0</v>
      </c>
      <c r="G222" s="39">
        <f t="shared" si="33"/>
        <v>0</v>
      </c>
      <c r="H222" s="39">
        <f t="shared" si="34"/>
        <v>0</v>
      </c>
      <c r="I222" s="39">
        <f t="shared" si="30"/>
        <v>0</v>
      </c>
      <c r="J222" s="39">
        <f>SUM($H$18:$H222)</f>
        <v>28877.613342450004</v>
      </c>
    </row>
    <row r="223" spans="1:10">
      <c r="A223" s="36">
        <f t="shared" si="31"/>
        <v>206</v>
      </c>
      <c r="B223" s="37">
        <f t="shared" si="27"/>
        <v>119283</v>
      </c>
      <c r="C223" s="39">
        <f t="shared" si="32"/>
        <v>0</v>
      </c>
      <c r="D223" s="39">
        <f t="shared" si="35"/>
        <v>63775.522668490019</v>
      </c>
      <c r="E223" s="40">
        <f t="shared" si="28"/>
        <v>0</v>
      </c>
      <c r="F223" s="39">
        <f t="shared" si="29"/>
        <v>0</v>
      </c>
      <c r="G223" s="39">
        <f t="shared" si="33"/>
        <v>0</v>
      </c>
      <c r="H223" s="39">
        <f t="shared" si="34"/>
        <v>0</v>
      </c>
      <c r="I223" s="39">
        <f t="shared" si="30"/>
        <v>0</v>
      </c>
      <c r="J223" s="39">
        <f>SUM($H$18:$H223)</f>
        <v>28877.613342450004</v>
      </c>
    </row>
    <row r="224" spans="1:10">
      <c r="A224" s="36">
        <f t="shared" si="31"/>
        <v>207</v>
      </c>
      <c r="B224" s="37">
        <f t="shared" si="27"/>
        <v>119648</v>
      </c>
      <c r="C224" s="39">
        <f t="shared" si="32"/>
        <v>0</v>
      </c>
      <c r="D224" s="39">
        <f t="shared" si="35"/>
        <v>63775.522668490019</v>
      </c>
      <c r="E224" s="40">
        <f t="shared" si="28"/>
        <v>0</v>
      </c>
      <c r="F224" s="39">
        <f t="shared" si="29"/>
        <v>0</v>
      </c>
      <c r="G224" s="39">
        <f t="shared" si="33"/>
        <v>0</v>
      </c>
      <c r="H224" s="39">
        <f t="shared" si="34"/>
        <v>0</v>
      </c>
      <c r="I224" s="39">
        <f t="shared" si="30"/>
        <v>0</v>
      </c>
      <c r="J224" s="39">
        <f>SUM($H$18:$H224)</f>
        <v>28877.613342450004</v>
      </c>
    </row>
    <row r="225" spans="1:10">
      <c r="A225" s="36">
        <f t="shared" si="31"/>
        <v>208</v>
      </c>
      <c r="B225" s="37">
        <f t="shared" si="27"/>
        <v>120014</v>
      </c>
      <c r="C225" s="39">
        <f t="shared" si="32"/>
        <v>0</v>
      </c>
      <c r="D225" s="39">
        <f t="shared" si="35"/>
        <v>63775.522668490019</v>
      </c>
      <c r="E225" s="40">
        <f t="shared" si="28"/>
        <v>0</v>
      </c>
      <c r="F225" s="39">
        <f t="shared" si="29"/>
        <v>0</v>
      </c>
      <c r="G225" s="39">
        <f t="shared" si="33"/>
        <v>0</v>
      </c>
      <c r="H225" s="39">
        <f t="shared" si="34"/>
        <v>0</v>
      </c>
      <c r="I225" s="39">
        <f t="shared" si="30"/>
        <v>0</v>
      </c>
      <c r="J225" s="39">
        <f>SUM($H$18:$H225)</f>
        <v>28877.613342450004</v>
      </c>
    </row>
    <row r="226" spans="1:10">
      <c r="A226" s="36">
        <f t="shared" si="31"/>
        <v>209</v>
      </c>
      <c r="B226" s="37">
        <f t="shared" si="27"/>
        <v>120379</v>
      </c>
      <c r="C226" s="39">
        <f t="shared" si="32"/>
        <v>0</v>
      </c>
      <c r="D226" s="39">
        <f t="shared" si="35"/>
        <v>63775.522668490019</v>
      </c>
      <c r="E226" s="40">
        <f t="shared" si="28"/>
        <v>0</v>
      </c>
      <c r="F226" s="39">
        <f t="shared" si="29"/>
        <v>0</v>
      </c>
      <c r="G226" s="39">
        <f t="shared" si="33"/>
        <v>0</v>
      </c>
      <c r="H226" s="39">
        <f t="shared" si="34"/>
        <v>0</v>
      </c>
      <c r="I226" s="39">
        <f t="shared" si="30"/>
        <v>0</v>
      </c>
      <c r="J226" s="39">
        <f>SUM($H$18:$H226)</f>
        <v>28877.613342450004</v>
      </c>
    </row>
    <row r="227" spans="1:10">
      <c r="A227" s="36">
        <f t="shared" si="31"/>
        <v>210</v>
      </c>
      <c r="B227" s="37">
        <f t="shared" si="27"/>
        <v>120744</v>
      </c>
      <c r="C227" s="39">
        <f t="shared" si="32"/>
        <v>0</v>
      </c>
      <c r="D227" s="39">
        <f t="shared" si="35"/>
        <v>63775.522668490019</v>
      </c>
      <c r="E227" s="40">
        <f t="shared" si="28"/>
        <v>0</v>
      </c>
      <c r="F227" s="39">
        <f t="shared" si="29"/>
        <v>0</v>
      </c>
      <c r="G227" s="39">
        <f t="shared" si="33"/>
        <v>0</v>
      </c>
      <c r="H227" s="39">
        <f t="shared" si="34"/>
        <v>0</v>
      </c>
      <c r="I227" s="39">
        <f t="shared" si="30"/>
        <v>0</v>
      </c>
      <c r="J227" s="39">
        <f>SUM($H$18:$H227)</f>
        <v>28877.613342450004</v>
      </c>
    </row>
    <row r="228" spans="1:10">
      <c r="A228" s="36">
        <f t="shared" si="31"/>
        <v>211</v>
      </c>
      <c r="B228" s="37">
        <f t="shared" si="27"/>
        <v>121109</v>
      </c>
      <c r="C228" s="39">
        <f t="shared" si="32"/>
        <v>0</v>
      </c>
      <c r="D228" s="39">
        <f t="shared" si="35"/>
        <v>63775.522668490019</v>
      </c>
      <c r="E228" s="40">
        <f t="shared" si="28"/>
        <v>0</v>
      </c>
      <c r="F228" s="39">
        <f t="shared" si="29"/>
        <v>0</v>
      </c>
      <c r="G228" s="39">
        <f t="shared" si="33"/>
        <v>0</v>
      </c>
      <c r="H228" s="39">
        <f t="shared" si="34"/>
        <v>0</v>
      </c>
      <c r="I228" s="39">
        <f t="shared" si="30"/>
        <v>0</v>
      </c>
      <c r="J228" s="39">
        <f>SUM($H$18:$H228)</f>
        <v>28877.613342450004</v>
      </c>
    </row>
    <row r="229" spans="1:10">
      <c r="A229" s="36">
        <f t="shared" si="31"/>
        <v>212</v>
      </c>
      <c r="B229" s="37">
        <f t="shared" si="27"/>
        <v>121475</v>
      </c>
      <c r="C229" s="39">
        <f t="shared" si="32"/>
        <v>0</v>
      </c>
      <c r="D229" s="39">
        <f t="shared" si="35"/>
        <v>63775.522668490019</v>
      </c>
      <c r="E229" s="40">
        <f t="shared" si="28"/>
        <v>0</v>
      </c>
      <c r="F229" s="39">
        <f t="shared" si="29"/>
        <v>0</v>
      </c>
      <c r="G229" s="39">
        <f t="shared" si="33"/>
        <v>0</v>
      </c>
      <c r="H229" s="39">
        <f t="shared" si="34"/>
        <v>0</v>
      </c>
      <c r="I229" s="39">
        <f t="shared" si="30"/>
        <v>0</v>
      </c>
      <c r="J229" s="39">
        <f>SUM($H$18:$H229)</f>
        <v>28877.613342450004</v>
      </c>
    </row>
    <row r="230" spans="1:10">
      <c r="A230" s="36">
        <f t="shared" si="31"/>
        <v>213</v>
      </c>
      <c r="B230" s="37">
        <f t="shared" si="27"/>
        <v>121840</v>
      </c>
      <c r="C230" s="39">
        <f t="shared" si="32"/>
        <v>0</v>
      </c>
      <c r="D230" s="39">
        <f t="shared" si="35"/>
        <v>63775.522668490019</v>
      </c>
      <c r="E230" s="40">
        <f t="shared" si="28"/>
        <v>0</v>
      </c>
      <c r="F230" s="39">
        <f t="shared" si="29"/>
        <v>0</v>
      </c>
      <c r="G230" s="39">
        <f t="shared" si="33"/>
        <v>0</v>
      </c>
      <c r="H230" s="39">
        <f t="shared" si="34"/>
        <v>0</v>
      </c>
      <c r="I230" s="39">
        <f t="shared" si="30"/>
        <v>0</v>
      </c>
      <c r="J230" s="39">
        <f>SUM($H$18:$H230)</f>
        <v>28877.613342450004</v>
      </c>
    </row>
    <row r="231" spans="1:10">
      <c r="A231" s="36">
        <f t="shared" si="31"/>
        <v>214</v>
      </c>
      <c r="B231" s="37">
        <f t="shared" si="27"/>
        <v>122205</v>
      </c>
      <c r="C231" s="39">
        <f t="shared" si="32"/>
        <v>0</v>
      </c>
      <c r="D231" s="39">
        <f t="shared" si="35"/>
        <v>63775.522668490019</v>
      </c>
      <c r="E231" s="40">
        <f t="shared" si="28"/>
        <v>0</v>
      </c>
      <c r="F231" s="39">
        <f t="shared" si="29"/>
        <v>0</v>
      </c>
      <c r="G231" s="39">
        <f t="shared" si="33"/>
        <v>0</v>
      </c>
      <c r="H231" s="39">
        <f t="shared" si="34"/>
        <v>0</v>
      </c>
      <c r="I231" s="39">
        <f t="shared" si="30"/>
        <v>0</v>
      </c>
      <c r="J231" s="39">
        <f>SUM($H$18:$H231)</f>
        <v>28877.613342450004</v>
      </c>
    </row>
    <row r="232" spans="1:10">
      <c r="A232" s="36">
        <f t="shared" si="31"/>
        <v>215</v>
      </c>
      <c r="B232" s="37">
        <f t="shared" si="27"/>
        <v>122570</v>
      </c>
      <c r="C232" s="39">
        <f t="shared" si="32"/>
        <v>0</v>
      </c>
      <c r="D232" s="39">
        <f t="shared" si="35"/>
        <v>63775.522668490019</v>
      </c>
      <c r="E232" s="40">
        <f t="shared" si="28"/>
        <v>0</v>
      </c>
      <c r="F232" s="39">
        <f t="shared" si="29"/>
        <v>0</v>
      </c>
      <c r="G232" s="39">
        <f t="shared" si="33"/>
        <v>0</v>
      </c>
      <c r="H232" s="39">
        <f t="shared" si="34"/>
        <v>0</v>
      </c>
      <c r="I232" s="39">
        <f t="shared" si="30"/>
        <v>0</v>
      </c>
      <c r="J232" s="39">
        <f>SUM($H$18:$H232)</f>
        <v>28877.613342450004</v>
      </c>
    </row>
    <row r="233" spans="1:10">
      <c r="A233" s="36">
        <f t="shared" si="31"/>
        <v>216</v>
      </c>
      <c r="B233" s="37">
        <f t="shared" si="27"/>
        <v>122936</v>
      </c>
      <c r="C233" s="39">
        <f t="shared" si="32"/>
        <v>0</v>
      </c>
      <c r="D233" s="39">
        <f t="shared" si="35"/>
        <v>63775.522668490019</v>
      </c>
      <c r="E233" s="40">
        <f t="shared" si="28"/>
        <v>0</v>
      </c>
      <c r="F233" s="39">
        <f t="shared" si="29"/>
        <v>0</v>
      </c>
      <c r="G233" s="39">
        <f t="shared" si="33"/>
        <v>0</v>
      </c>
      <c r="H233" s="39">
        <f t="shared" si="34"/>
        <v>0</v>
      </c>
      <c r="I233" s="39">
        <f t="shared" si="30"/>
        <v>0</v>
      </c>
      <c r="J233" s="39">
        <f>SUM($H$18:$H233)</f>
        <v>28877.613342450004</v>
      </c>
    </row>
    <row r="234" spans="1:10">
      <c r="A234" s="36">
        <f t="shared" si="31"/>
        <v>217</v>
      </c>
      <c r="B234" s="37">
        <f t="shared" si="27"/>
        <v>123301</v>
      </c>
      <c r="C234" s="39">
        <f t="shared" si="32"/>
        <v>0</v>
      </c>
      <c r="D234" s="39">
        <f t="shared" si="35"/>
        <v>63775.522668490019</v>
      </c>
      <c r="E234" s="40">
        <f t="shared" si="28"/>
        <v>0</v>
      </c>
      <c r="F234" s="39">
        <f t="shared" si="29"/>
        <v>0</v>
      </c>
      <c r="G234" s="39">
        <f t="shared" si="33"/>
        <v>0</v>
      </c>
      <c r="H234" s="39">
        <f t="shared" si="34"/>
        <v>0</v>
      </c>
      <c r="I234" s="39">
        <f t="shared" si="30"/>
        <v>0</v>
      </c>
      <c r="J234" s="39">
        <f>SUM($H$18:$H234)</f>
        <v>28877.613342450004</v>
      </c>
    </row>
    <row r="235" spans="1:10">
      <c r="A235" s="36">
        <f t="shared" si="31"/>
        <v>218</v>
      </c>
      <c r="B235" s="37">
        <f t="shared" si="27"/>
        <v>123666</v>
      </c>
      <c r="C235" s="39">
        <f t="shared" si="32"/>
        <v>0</v>
      </c>
      <c r="D235" s="39">
        <f t="shared" si="35"/>
        <v>63775.522668490019</v>
      </c>
      <c r="E235" s="40">
        <f t="shared" si="28"/>
        <v>0</v>
      </c>
      <c r="F235" s="39">
        <f t="shared" si="29"/>
        <v>0</v>
      </c>
      <c r="G235" s="39">
        <f t="shared" si="33"/>
        <v>0</v>
      </c>
      <c r="H235" s="39">
        <f t="shared" si="34"/>
        <v>0</v>
      </c>
      <c r="I235" s="39">
        <f t="shared" si="30"/>
        <v>0</v>
      </c>
      <c r="J235" s="39">
        <f>SUM($H$18:$H235)</f>
        <v>28877.613342450004</v>
      </c>
    </row>
    <row r="236" spans="1:10">
      <c r="A236" s="36">
        <f t="shared" si="31"/>
        <v>219</v>
      </c>
      <c r="B236" s="37">
        <f t="shared" si="27"/>
        <v>124031</v>
      </c>
      <c r="C236" s="39">
        <f t="shared" si="32"/>
        <v>0</v>
      </c>
      <c r="D236" s="39">
        <f t="shared" si="35"/>
        <v>63775.522668490019</v>
      </c>
      <c r="E236" s="40">
        <f t="shared" si="28"/>
        <v>0</v>
      </c>
      <c r="F236" s="39">
        <f t="shared" si="29"/>
        <v>0</v>
      </c>
      <c r="G236" s="39">
        <f t="shared" si="33"/>
        <v>0</v>
      </c>
      <c r="H236" s="39">
        <f t="shared" si="34"/>
        <v>0</v>
      </c>
      <c r="I236" s="39">
        <f t="shared" si="30"/>
        <v>0</v>
      </c>
      <c r="J236" s="39">
        <f>SUM($H$18:$H236)</f>
        <v>28877.613342450004</v>
      </c>
    </row>
    <row r="237" spans="1:10">
      <c r="A237" s="36">
        <f t="shared" si="31"/>
        <v>220</v>
      </c>
      <c r="B237" s="37">
        <f t="shared" si="27"/>
        <v>124397</v>
      </c>
      <c r="C237" s="39">
        <f t="shared" si="32"/>
        <v>0</v>
      </c>
      <c r="D237" s="39">
        <f t="shared" si="35"/>
        <v>63775.522668490019</v>
      </c>
      <c r="E237" s="40">
        <f t="shared" si="28"/>
        <v>0</v>
      </c>
      <c r="F237" s="39">
        <f t="shared" si="29"/>
        <v>0</v>
      </c>
      <c r="G237" s="39">
        <f t="shared" si="33"/>
        <v>0</v>
      </c>
      <c r="H237" s="39">
        <f t="shared" si="34"/>
        <v>0</v>
      </c>
      <c r="I237" s="39">
        <f t="shared" si="30"/>
        <v>0</v>
      </c>
      <c r="J237" s="39">
        <f>SUM($H$18:$H237)</f>
        <v>28877.613342450004</v>
      </c>
    </row>
    <row r="238" spans="1:10">
      <c r="A238" s="36">
        <f t="shared" si="31"/>
        <v>221</v>
      </c>
      <c r="B238" s="37">
        <f t="shared" si="27"/>
        <v>124762</v>
      </c>
      <c r="C238" s="39">
        <f t="shared" si="32"/>
        <v>0</v>
      </c>
      <c r="D238" s="39">
        <f t="shared" si="35"/>
        <v>63775.522668490019</v>
      </c>
      <c r="E238" s="40">
        <f t="shared" si="28"/>
        <v>0</v>
      </c>
      <c r="F238" s="39">
        <f t="shared" si="29"/>
        <v>0</v>
      </c>
      <c r="G238" s="39">
        <f t="shared" si="33"/>
        <v>0</v>
      </c>
      <c r="H238" s="39">
        <f t="shared" si="34"/>
        <v>0</v>
      </c>
      <c r="I238" s="39">
        <f t="shared" si="30"/>
        <v>0</v>
      </c>
      <c r="J238" s="39">
        <f>SUM($H$18:$H238)</f>
        <v>28877.613342450004</v>
      </c>
    </row>
    <row r="239" spans="1:10">
      <c r="A239" s="36">
        <f t="shared" si="31"/>
        <v>222</v>
      </c>
      <c r="B239" s="37">
        <f t="shared" si="27"/>
        <v>125127</v>
      </c>
      <c r="C239" s="39">
        <f t="shared" si="32"/>
        <v>0</v>
      </c>
      <c r="D239" s="39">
        <f t="shared" si="35"/>
        <v>63775.522668490019</v>
      </c>
      <c r="E239" s="40">
        <f t="shared" si="28"/>
        <v>0</v>
      </c>
      <c r="F239" s="39">
        <f t="shared" si="29"/>
        <v>0</v>
      </c>
      <c r="G239" s="39">
        <f t="shared" si="33"/>
        <v>0</v>
      </c>
      <c r="H239" s="39">
        <f t="shared" si="34"/>
        <v>0</v>
      </c>
      <c r="I239" s="39">
        <f t="shared" si="30"/>
        <v>0</v>
      </c>
      <c r="J239" s="39">
        <f>SUM($H$18:$H239)</f>
        <v>28877.613342450004</v>
      </c>
    </row>
    <row r="240" spans="1:10">
      <c r="A240" s="36">
        <f t="shared" si="31"/>
        <v>223</v>
      </c>
      <c r="B240" s="37">
        <f t="shared" si="27"/>
        <v>125492</v>
      </c>
      <c r="C240" s="39">
        <f t="shared" si="32"/>
        <v>0</v>
      </c>
      <c r="D240" s="39">
        <f t="shared" si="35"/>
        <v>63775.522668490019</v>
      </c>
      <c r="E240" s="40">
        <f t="shared" si="28"/>
        <v>0</v>
      </c>
      <c r="F240" s="39">
        <f t="shared" si="29"/>
        <v>0</v>
      </c>
      <c r="G240" s="39">
        <f t="shared" si="33"/>
        <v>0</v>
      </c>
      <c r="H240" s="39">
        <f t="shared" si="34"/>
        <v>0</v>
      </c>
      <c r="I240" s="39">
        <f t="shared" si="30"/>
        <v>0</v>
      </c>
      <c r="J240" s="39">
        <f>SUM($H$18:$H240)</f>
        <v>28877.613342450004</v>
      </c>
    </row>
    <row r="241" spans="1:10">
      <c r="A241" s="36">
        <f t="shared" si="31"/>
        <v>224</v>
      </c>
      <c r="B241" s="37">
        <f t="shared" si="27"/>
        <v>125858</v>
      </c>
      <c r="C241" s="39">
        <f t="shared" si="32"/>
        <v>0</v>
      </c>
      <c r="D241" s="39">
        <f t="shared" si="35"/>
        <v>63775.522668490019</v>
      </c>
      <c r="E241" s="40">
        <f t="shared" si="28"/>
        <v>0</v>
      </c>
      <c r="F241" s="39">
        <f t="shared" si="29"/>
        <v>0</v>
      </c>
      <c r="G241" s="39">
        <f t="shared" si="33"/>
        <v>0</v>
      </c>
      <c r="H241" s="39">
        <f t="shared" si="34"/>
        <v>0</v>
      </c>
      <c r="I241" s="39">
        <f t="shared" si="30"/>
        <v>0</v>
      </c>
      <c r="J241" s="39">
        <f>SUM($H$18:$H241)</f>
        <v>28877.613342450004</v>
      </c>
    </row>
    <row r="242" spans="1:10">
      <c r="A242" s="36">
        <f t="shared" si="31"/>
        <v>225</v>
      </c>
      <c r="B242" s="37">
        <f t="shared" si="27"/>
        <v>126223</v>
      </c>
      <c r="C242" s="39">
        <f t="shared" si="32"/>
        <v>0</v>
      </c>
      <c r="D242" s="39">
        <f t="shared" si="35"/>
        <v>63775.522668490019</v>
      </c>
      <c r="E242" s="40">
        <f t="shared" si="28"/>
        <v>0</v>
      </c>
      <c r="F242" s="39">
        <f t="shared" si="29"/>
        <v>0</v>
      </c>
      <c r="G242" s="39">
        <f t="shared" si="33"/>
        <v>0</v>
      </c>
      <c r="H242" s="39">
        <f t="shared" si="34"/>
        <v>0</v>
      </c>
      <c r="I242" s="39">
        <f t="shared" si="30"/>
        <v>0</v>
      </c>
      <c r="J242" s="39">
        <f>SUM($H$18:$H242)</f>
        <v>28877.613342450004</v>
      </c>
    </row>
    <row r="243" spans="1:10">
      <c r="A243" s="36">
        <f t="shared" si="31"/>
        <v>226</v>
      </c>
      <c r="B243" s="37">
        <f t="shared" si="27"/>
        <v>126588</v>
      </c>
      <c r="C243" s="39">
        <f t="shared" si="32"/>
        <v>0</v>
      </c>
      <c r="D243" s="39">
        <f t="shared" si="35"/>
        <v>63775.522668490019</v>
      </c>
      <c r="E243" s="40">
        <f t="shared" si="28"/>
        <v>0</v>
      </c>
      <c r="F243" s="39">
        <f t="shared" si="29"/>
        <v>0</v>
      </c>
      <c r="G243" s="39">
        <f t="shared" si="33"/>
        <v>0</v>
      </c>
      <c r="H243" s="39">
        <f t="shared" si="34"/>
        <v>0</v>
      </c>
      <c r="I243" s="39">
        <f t="shared" si="30"/>
        <v>0</v>
      </c>
      <c r="J243" s="39">
        <f>SUM($H$18:$H243)</f>
        <v>28877.613342450004</v>
      </c>
    </row>
    <row r="244" spans="1:10">
      <c r="A244" s="36">
        <f t="shared" si="31"/>
        <v>227</v>
      </c>
      <c r="B244" s="37">
        <f t="shared" si="27"/>
        <v>126953</v>
      </c>
      <c r="C244" s="39">
        <f t="shared" si="32"/>
        <v>0</v>
      </c>
      <c r="D244" s="39">
        <f t="shared" si="35"/>
        <v>63775.522668490019</v>
      </c>
      <c r="E244" s="40">
        <f t="shared" si="28"/>
        <v>0</v>
      </c>
      <c r="F244" s="39">
        <f t="shared" si="29"/>
        <v>0</v>
      </c>
      <c r="G244" s="39">
        <f t="shared" si="33"/>
        <v>0</v>
      </c>
      <c r="H244" s="39">
        <f t="shared" si="34"/>
        <v>0</v>
      </c>
      <c r="I244" s="39">
        <f t="shared" si="30"/>
        <v>0</v>
      </c>
      <c r="J244" s="39">
        <f>SUM($H$18:$H244)</f>
        <v>28877.613342450004</v>
      </c>
    </row>
    <row r="245" spans="1:10">
      <c r="A245" s="36">
        <f t="shared" si="31"/>
        <v>228</v>
      </c>
      <c r="B245" s="37">
        <f t="shared" si="27"/>
        <v>127319</v>
      </c>
      <c r="C245" s="39">
        <f t="shared" si="32"/>
        <v>0</v>
      </c>
      <c r="D245" s="39">
        <f t="shared" si="35"/>
        <v>63775.522668490019</v>
      </c>
      <c r="E245" s="40">
        <f t="shared" si="28"/>
        <v>0</v>
      </c>
      <c r="F245" s="39">
        <f t="shared" si="29"/>
        <v>0</v>
      </c>
      <c r="G245" s="39">
        <f t="shared" si="33"/>
        <v>0</v>
      </c>
      <c r="H245" s="39">
        <f t="shared" si="34"/>
        <v>0</v>
      </c>
      <c r="I245" s="39">
        <f t="shared" si="30"/>
        <v>0</v>
      </c>
      <c r="J245" s="39">
        <f>SUM($H$18:$H245)</f>
        <v>28877.613342450004</v>
      </c>
    </row>
    <row r="246" spans="1:10">
      <c r="A246" s="36">
        <f t="shared" si="31"/>
        <v>229</v>
      </c>
      <c r="B246" s="37">
        <f t="shared" si="27"/>
        <v>127684</v>
      </c>
      <c r="C246" s="39">
        <f t="shared" si="32"/>
        <v>0</v>
      </c>
      <c r="D246" s="39">
        <f t="shared" si="35"/>
        <v>63775.522668490019</v>
      </c>
      <c r="E246" s="40">
        <f t="shared" si="28"/>
        <v>0</v>
      </c>
      <c r="F246" s="39">
        <f t="shared" si="29"/>
        <v>0</v>
      </c>
      <c r="G246" s="39">
        <f t="shared" si="33"/>
        <v>0</v>
      </c>
      <c r="H246" s="39">
        <f t="shared" si="34"/>
        <v>0</v>
      </c>
      <c r="I246" s="39">
        <f t="shared" si="30"/>
        <v>0</v>
      </c>
      <c r="J246" s="39">
        <f>SUM($H$18:$H246)</f>
        <v>28877.613342450004</v>
      </c>
    </row>
    <row r="247" spans="1:10">
      <c r="A247" s="36">
        <f t="shared" si="31"/>
        <v>230</v>
      </c>
      <c r="B247" s="37">
        <f t="shared" si="27"/>
        <v>128049</v>
      </c>
      <c r="C247" s="39">
        <f t="shared" si="32"/>
        <v>0</v>
      </c>
      <c r="D247" s="39">
        <f t="shared" si="35"/>
        <v>63775.522668490019</v>
      </c>
      <c r="E247" s="40">
        <f t="shared" si="28"/>
        <v>0</v>
      </c>
      <c r="F247" s="39">
        <f t="shared" si="29"/>
        <v>0</v>
      </c>
      <c r="G247" s="39">
        <f t="shared" si="33"/>
        <v>0</v>
      </c>
      <c r="H247" s="39">
        <f t="shared" si="34"/>
        <v>0</v>
      </c>
      <c r="I247" s="39">
        <f t="shared" si="30"/>
        <v>0</v>
      </c>
      <c r="J247" s="39">
        <f>SUM($H$18:$H247)</f>
        <v>28877.613342450004</v>
      </c>
    </row>
    <row r="248" spans="1:10">
      <c r="A248" s="36">
        <f t="shared" si="31"/>
        <v>231</v>
      </c>
      <c r="B248" s="37">
        <f t="shared" si="27"/>
        <v>128414</v>
      </c>
      <c r="C248" s="39">
        <f t="shared" si="32"/>
        <v>0</v>
      </c>
      <c r="D248" s="39">
        <f t="shared" si="35"/>
        <v>63775.522668490019</v>
      </c>
      <c r="E248" s="40">
        <f t="shared" si="28"/>
        <v>0</v>
      </c>
      <c r="F248" s="39">
        <f t="shared" si="29"/>
        <v>0</v>
      </c>
      <c r="G248" s="39">
        <f t="shared" si="33"/>
        <v>0</v>
      </c>
      <c r="H248" s="39">
        <f t="shared" si="34"/>
        <v>0</v>
      </c>
      <c r="I248" s="39">
        <f t="shared" si="30"/>
        <v>0</v>
      </c>
      <c r="J248" s="39">
        <f>SUM($H$18:$H248)</f>
        <v>28877.613342450004</v>
      </c>
    </row>
    <row r="249" spans="1:10">
      <c r="A249" s="36">
        <f t="shared" si="31"/>
        <v>232</v>
      </c>
      <c r="B249" s="37">
        <f t="shared" si="27"/>
        <v>128780</v>
      </c>
      <c r="C249" s="39">
        <f t="shared" si="32"/>
        <v>0</v>
      </c>
      <c r="D249" s="39">
        <f t="shared" si="35"/>
        <v>63775.522668490019</v>
      </c>
      <c r="E249" s="40">
        <f t="shared" si="28"/>
        <v>0</v>
      </c>
      <c r="F249" s="39">
        <f t="shared" si="29"/>
        <v>0</v>
      </c>
      <c r="G249" s="39">
        <f t="shared" si="33"/>
        <v>0</v>
      </c>
      <c r="H249" s="39">
        <f t="shared" si="34"/>
        <v>0</v>
      </c>
      <c r="I249" s="39">
        <f t="shared" si="30"/>
        <v>0</v>
      </c>
      <c r="J249" s="39">
        <f>SUM($H$18:$H249)</f>
        <v>28877.613342450004</v>
      </c>
    </row>
    <row r="250" spans="1:10">
      <c r="A250" s="36">
        <f t="shared" si="31"/>
        <v>233</v>
      </c>
      <c r="B250" s="37">
        <f t="shared" si="27"/>
        <v>129145</v>
      </c>
      <c r="C250" s="39">
        <f t="shared" si="32"/>
        <v>0</v>
      </c>
      <c r="D250" s="39">
        <f t="shared" si="35"/>
        <v>63775.522668490019</v>
      </c>
      <c r="E250" s="40">
        <f t="shared" si="28"/>
        <v>0</v>
      </c>
      <c r="F250" s="39">
        <f t="shared" si="29"/>
        <v>0</v>
      </c>
      <c r="G250" s="39">
        <f t="shared" si="33"/>
        <v>0</v>
      </c>
      <c r="H250" s="39">
        <f t="shared" si="34"/>
        <v>0</v>
      </c>
      <c r="I250" s="39">
        <f t="shared" si="30"/>
        <v>0</v>
      </c>
      <c r="J250" s="39">
        <f>SUM($H$18:$H250)</f>
        <v>28877.613342450004</v>
      </c>
    </row>
    <row r="251" spans="1:10">
      <c r="A251" s="36">
        <f t="shared" si="31"/>
        <v>234</v>
      </c>
      <c r="B251" s="37">
        <f t="shared" si="27"/>
        <v>129510</v>
      </c>
      <c r="C251" s="39">
        <f t="shared" si="32"/>
        <v>0</v>
      </c>
      <c r="D251" s="39">
        <f t="shared" si="35"/>
        <v>63775.522668490019</v>
      </c>
      <c r="E251" s="40">
        <f t="shared" si="28"/>
        <v>0</v>
      </c>
      <c r="F251" s="39">
        <f t="shared" si="29"/>
        <v>0</v>
      </c>
      <c r="G251" s="39">
        <f t="shared" si="33"/>
        <v>0</v>
      </c>
      <c r="H251" s="39">
        <f t="shared" si="34"/>
        <v>0</v>
      </c>
      <c r="I251" s="39">
        <f t="shared" si="30"/>
        <v>0</v>
      </c>
      <c r="J251" s="39">
        <f>SUM($H$18:$H251)</f>
        <v>28877.613342450004</v>
      </c>
    </row>
    <row r="252" spans="1:10">
      <c r="A252" s="36">
        <f t="shared" si="31"/>
        <v>235</v>
      </c>
      <c r="B252" s="37">
        <f t="shared" si="27"/>
        <v>129875</v>
      </c>
      <c r="C252" s="39">
        <f t="shared" si="32"/>
        <v>0</v>
      </c>
      <c r="D252" s="39">
        <f t="shared" si="35"/>
        <v>63775.522668490019</v>
      </c>
      <c r="E252" s="40">
        <f t="shared" si="28"/>
        <v>0</v>
      </c>
      <c r="F252" s="39">
        <f t="shared" si="29"/>
        <v>0</v>
      </c>
      <c r="G252" s="39">
        <f t="shared" si="33"/>
        <v>0</v>
      </c>
      <c r="H252" s="39">
        <f t="shared" si="34"/>
        <v>0</v>
      </c>
      <c r="I252" s="39">
        <f t="shared" si="30"/>
        <v>0</v>
      </c>
      <c r="J252" s="39">
        <f>SUM($H$18:$H252)</f>
        <v>28877.613342450004</v>
      </c>
    </row>
    <row r="253" spans="1:10">
      <c r="A253" s="36">
        <f t="shared" si="31"/>
        <v>236</v>
      </c>
      <c r="B253" s="37">
        <f t="shared" si="27"/>
        <v>130241</v>
      </c>
      <c r="C253" s="39">
        <f t="shared" si="32"/>
        <v>0</v>
      </c>
      <c r="D253" s="39">
        <f t="shared" si="35"/>
        <v>63775.522668490019</v>
      </c>
      <c r="E253" s="40">
        <f t="shared" si="28"/>
        <v>0</v>
      </c>
      <c r="F253" s="39">
        <f t="shared" si="29"/>
        <v>0</v>
      </c>
      <c r="G253" s="39">
        <f t="shared" si="33"/>
        <v>0</v>
      </c>
      <c r="H253" s="39">
        <f t="shared" si="34"/>
        <v>0</v>
      </c>
      <c r="I253" s="39">
        <f t="shared" si="30"/>
        <v>0</v>
      </c>
      <c r="J253" s="39">
        <f>SUM($H$18:$H253)</f>
        <v>28877.613342450004</v>
      </c>
    </row>
    <row r="254" spans="1:10">
      <c r="A254" s="36">
        <f t="shared" si="31"/>
        <v>237</v>
      </c>
      <c r="B254" s="37">
        <f t="shared" si="27"/>
        <v>130606</v>
      </c>
      <c r="C254" s="39">
        <f t="shared" si="32"/>
        <v>0</v>
      </c>
      <c r="D254" s="39">
        <f t="shared" si="35"/>
        <v>63775.522668490019</v>
      </c>
      <c r="E254" s="40">
        <f t="shared" si="28"/>
        <v>0</v>
      </c>
      <c r="F254" s="39">
        <f t="shared" si="29"/>
        <v>0</v>
      </c>
      <c r="G254" s="39">
        <f t="shared" si="33"/>
        <v>0</v>
      </c>
      <c r="H254" s="39">
        <f t="shared" si="34"/>
        <v>0</v>
      </c>
      <c r="I254" s="39">
        <f t="shared" si="30"/>
        <v>0</v>
      </c>
      <c r="J254" s="39">
        <f>SUM($H$18:$H254)</f>
        <v>28877.613342450004</v>
      </c>
    </row>
    <row r="255" spans="1:10">
      <c r="A255" s="36">
        <f t="shared" si="31"/>
        <v>238</v>
      </c>
      <c r="B255" s="37">
        <f t="shared" si="27"/>
        <v>130971</v>
      </c>
      <c r="C255" s="39">
        <f t="shared" si="32"/>
        <v>0</v>
      </c>
      <c r="D255" s="39">
        <f t="shared" si="35"/>
        <v>63775.522668490019</v>
      </c>
      <c r="E255" s="40">
        <f t="shared" si="28"/>
        <v>0</v>
      </c>
      <c r="F255" s="39">
        <f t="shared" si="29"/>
        <v>0</v>
      </c>
      <c r="G255" s="39">
        <f t="shared" si="33"/>
        <v>0</v>
      </c>
      <c r="H255" s="39">
        <f t="shared" si="34"/>
        <v>0</v>
      </c>
      <c r="I255" s="39">
        <f t="shared" si="30"/>
        <v>0</v>
      </c>
      <c r="J255" s="39">
        <f>SUM($H$18:$H255)</f>
        <v>28877.613342450004</v>
      </c>
    </row>
    <row r="256" spans="1:10">
      <c r="A256" s="36">
        <f t="shared" si="31"/>
        <v>239</v>
      </c>
      <c r="B256" s="37">
        <f t="shared" si="27"/>
        <v>131336</v>
      </c>
      <c r="C256" s="39">
        <f t="shared" si="32"/>
        <v>0</v>
      </c>
      <c r="D256" s="39">
        <f t="shared" si="35"/>
        <v>63775.522668490019</v>
      </c>
      <c r="E256" s="40">
        <f t="shared" si="28"/>
        <v>0</v>
      </c>
      <c r="F256" s="39">
        <f t="shared" si="29"/>
        <v>0</v>
      </c>
      <c r="G256" s="39">
        <f t="shared" si="33"/>
        <v>0</v>
      </c>
      <c r="H256" s="39">
        <f t="shared" si="34"/>
        <v>0</v>
      </c>
      <c r="I256" s="39">
        <f t="shared" si="30"/>
        <v>0</v>
      </c>
      <c r="J256" s="39">
        <f>SUM($H$18:$H256)</f>
        <v>28877.613342450004</v>
      </c>
    </row>
    <row r="257" spans="1:10">
      <c r="A257" s="36">
        <f t="shared" si="31"/>
        <v>240</v>
      </c>
      <c r="B257" s="37">
        <f t="shared" si="27"/>
        <v>131702</v>
      </c>
      <c r="C257" s="39">
        <f t="shared" si="32"/>
        <v>0</v>
      </c>
      <c r="D257" s="39">
        <f t="shared" si="35"/>
        <v>63775.522668490019</v>
      </c>
      <c r="E257" s="40">
        <f t="shared" si="28"/>
        <v>0</v>
      </c>
      <c r="F257" s="39">
        <f t="shared" si="29"/>
        <v>0</v>
      </c>
      <c r="G257" s="39">
        <f t="shared" si="33"/>
        <v>0</v>
      </c>
      <c r="H257" s="39">
        <f t="shared" si="34"/>
        <v>0</v>
      </c>
      <c r="I257" s="39">
        <f t="shared" si="30"/>
        <v>0</v>
      </c>
      <c r="J257" s="39">
        <f>SUM($H$18:$H257)</f>
        <v>28877.613342450004</v>
      </c>
    </row>
    <row r="258" spans="1:10">
      <c r="A258" s="36">
        <f t="shared" si="31"/>
        <v>241</v>
      </c>
      <c r="B258" s="37">
        <f t="shared" si="27"/>
        <v>132067</v>
      </c>
      <c r="C258" s="39">
        <f t="shared" si="32"/>
        <v>0</v>
      </c>
      <c r="D258" s="39">
        <f t="shared" si="35"/>
        <v>63775.522668490019</v>
      </c>
      <c r="E258" s="40">
        <f t="shared" si="28"/>
        <v>0</v>
      </c>
      <c r="F258" s="39">
        <f t="shared" si="29"/>
        <v>0</v>
      </c>
      <c r="G258" s="39">
        <f t="shared" si="33"/>
        <v>0</v>
      </c>
      <c r="H258" s="39">
        <f t="shared" si="34"/>
        <v>0</v>
      </c>
      <c r="I258" s="39">
        <f t="shared" si="30"/>
        <v>0</v>
      </c>
      <c r="J258" s="39">
        <f>SUM($H$18:$H258)</f>
        <v>28877.613342450004</v>
      </c>
    </row>
    <row r="259" spans="1:10">
      <c r="A259" s="36">
        <f t="shared" si="31"/>
        <v>242</v>
      </c>
      <c r="B259" s="37">
        <f t="shared" si="27"/>
        <v>132432</v>
      </c>
      <c r="C259" s="39">
        <f t="shared" si="32"/>
        <v>0</v>
      </c>
      <c r="D259" s="39">
        <f t="shared" si="35"/>
        <v>63775.522668490019</v>
      </c>
      <c r="E259" s="40">
        <f t="shared" si="28"/>
        <v>0</v>
      </c>
      <c r="F259" s="39">
        <f t="shared" si="29"/>
        <v>0</v>
      </c>
      <c r="G259" s="39">
        <f t="shared" si="33"/>
        <v>0</v>
      </c>
      <c r="H259" s="39">
        <f t="shared" si="34"/>
        <v>0</v>
      </c>
      <c r="I259" s="39">
        <f t="shared" si="30"/>
        <v>0</v>
      </c>
      <c r="J259" s="39">
        <f>SUM($H$18:$H259)</f>
        <v>28877.613342450004</v>
      </c>
    </row>
    <row r="260" spans="1:10">
      <c r="A260" s="36">
        <f t="shared" si="31"/>
        <v>243</v>
      </c>
      <c r="B260" s="37">
        <f t="shared" si="27"/>
        <v>132797</v>
      </c>
      <c r="C260" s="39">
        <f t="shared" si="32"/>
        <v>0</v>
      </c>
      <c r="D260" s="39">
        <f t="shared" si="35"/>
        <v>63775.522668490019</v>
      </c>
      <c r="E260" s="40">
        <f t="shared" si="28"/>
        <v>0</v>
      </c>
      <c r="F260" s="39">
        <f t="shared" si="29"/>
        <v>0</v>
      </c>
      <c r="G260" s="39">
        <f t="shared" si="33"/>
        <v>0</v>
      </c>
      <c r="H260" s="39">
        <f t="shared" si="34"/>
        <v>0</v>
      </c>
      <c r="I260" s="39">
        <f t="shared" si="30"/>
        <v>0</v>
      </c>
      <c r="J260" s="39">
        <f>SUM($H$18:$H260)</f>
        <v>28877.613342450004</v>
      </c>
    </row>
    <row r="261" spans="1:10">
      <c r="A261" s="36">
        <f t="shared" si="31"/>
        <v>244</v>
      </c>
      <c r="B261" s="37">
        <f t="shared" si="27"/>
        <v>133163</v>
      </c>
      <c r="C261" s="39">
        <f t="shared" si="32"/>
        <v>0</v>
      </c>
      <c r="D261" s="39">
        <f t="shared" si="35"/>
        <v>63775.522668490019</v>
      </c>
      <c r="E261" s="40">
        <f t="shared" si="28"/>
        <v>0</v>
      </c>
      <c r="F261" s="39">
        <f t="shared" si="29"/>
        <v>0</v>
      </c>
      <c r="G261" s="39">
        <f t="shared" si="33"/>
        <v>0</v>
      </c>
      <c r="H261" s="39">
        <f t="shared" si="34"/>
        <v>0</v>
      </c>
      <c r="I261" s="39">
        <f t="shared" si="30"/>
        <v>0</v>
      </c>
      <c r="J261" s="39">
        <f>SUM($H$18:$H261)</f>
        <v>28877.613342450004</v>
      </c>
    </row>
    <row r="262" spans="1:10">
      <c r="A262" s="36">
        <f t="shared" si="31"/>
        <v>245</v>
      </c>
      <c r="B262" s="37">
        <f t="shared" si="27"/>
        <v>133528</v>
      </c>
      <c r="C262" s="39">
        <f t="shared" si="32"/>
        <v>0</v>
      </c>
      <c r="D262" s="39">
        <f t="shared" si="35"/>
        <v>63775.522668490019</v>
      </c>
      <c r="E262" s="40">
        <f t="shared" si="28"/>
        <v>0</v>
      </c>
      <c r="F262" s="39">
        <f t="shared" si="29"/>
        <v>0</v>
      </c>
      <c r="G262" s="39">
        <f t="shared" si="33"/>
        <v>0</v>
      </c>
      <c r="H262" s="39">
        <f t="shared" si="34"/>
        <v>0</v>
      </c>
      <c r="I262" s="39">
        <f t="shared" si="30"/>
        <v>0</v>
      </c>
      <c r="J262" s="39">
        <f>SUM($H$18:$H262)</f>
        <v>28877.613342450004</v>
      </c>
    </row>
    <row r="263" spans="1:10">
      <c r="A263" s="36">
        <f t="shared" si="31"/>
        <v>246</v>
      </c>
      <c r="B263" s="37">
        <f t="shared" si="27"/>
        <v>133893</v>
      </c>
      <c r="C263" s="39">
        <f t="shared" si="32"/>
        <v>0</v>
      </c>
      <c r="D263" s="39">
        <f t="shared" si="35"/>
        <v>63775.522668490019</v>
      </c>
      <c r="E263" s="40">
        <f t="shared" si="28"/>
        <v>0</v>
      </c>
      <c r="F263" s="39">
        <f t="shared" si="29"/>
        <v>0</v>
      </c>
      <c r="G263" s="39">
        <f t="shared" si="33"/>
        <v>0</v>
      </c>
      <c r="H263" s="39">
        <f t="shared" si="34"/>
        <v>0</v>
      </c>
      <c r="I263" s="39">
        <f t="shared" si="30"/>
        <v>0</v>
      </c>
      <c r="J263" s="39">
        <f>SUM($H$18:$H263)</f>
        <v>28877.613342450004</v>
      </c>
    </row>
    <row r="264" spans="1:10">
      <c r="A264" s="36">
        <f t="shared" si="31"/>
        <v>247</v>
      </c>
      <c r="B264" s="37">
        <f t="shared" si="27"/>
        <v>134258</v>
      </c>
      <c r="C264" s="39">
        <f t="shared" si="32"/>
        <v>0</v>
      </c>
      <c r="D264" s="39">
        <f t="shared" si="35"/>
        <v>63775.522668490019</v>
      </c>
      <c r="E264" s="40">
        <f t="shared" si="28"/>
        <v>0</v>
      </c>
      <c r="F264" s="39">
        <f t="shared" si="29"/>
        <v>0</v>
      </c>
      <c r="G264" s="39">
        <f t="shared" si="33"/>
        <v>0</v>
      </c>
      <c r="H264" s="39">
        <f t="shared" si="34"/>
        <v>0</v>
      </c>
      <c r="I264" s="39">
        <f t="shared" si="30"/>
        <v>0</v>
      </c>
      <c r="J264" s="39">
        <f>SUM($H$18:$H264)</f>
        <v>28877.613342450004</v>
      </c>
    </row>
    <row r="265" spans="1:10">
      <c r="A265" s="36">
        <f t="shared" si="31"/>
        <v>248</v>
      </c>
      <c r="B265" s="37">
        <f t="shared" si="27"/>
        <v>134624</v>
      </c>
      <c r="C265" s="39">
        <f t="shared" si="32"/>
        <v>0</v>
      </c>
      <c r="D265" s="39">
        <f t="shared" si="35"/>
        <v>63775.522668490019</v>
      </c>
      <c r="E265" s="40">
        <f t="shared" si="28"/>
        <v>0</v>
      </c>
      <c r="F265" s="39">
        <f t="shared" si="29"/>
        <v>0</v>
      </c>
      <c r="G265" s="39">
        <f t="shared" si="33"/>
        <v>0</v>
      </c>
      <c r="H265" s="39">
        <f t="shared" si="34"/>
        <v>0</v>
      </c>
      <c r="I265" s="39">
        <f t="shared" si="30"/>
        <v>0</v>
      </c>
      <c r="J265" s="39">
        <f>SUM($H$18:$H265)</f>
        <v>28877.613342450004</v>
      </c>
    </row>
    <row r="266" spans="1:10">
      <c r="A266" s="36">
        <f t="shared" si="31"/>
        <v>249</v>
      </c>
      <c r="B266" s="37">
        <f t="shared" si="27"/>
        <v>134989</v>
      </c>
      <c r="C266" s="39">
        <f t="shared" si="32"/>
        <v>0</v>
      </c>
      <c r="D266" s="39">
        <f t="shared" si="35"/>
        <v>63775.522668490019</v>
      </c>
      <c r="E266" s="40">
        <f t="shared" si="28"/>
        <v>0</v>
      </c>
      <c r="F266" s="39">
        <f t="shared" si="29"/>
        <v>0</v>
      </c>
      <c r="G266" s="39">
        <f t="shared" si="33"/>
        <v>0</v>
      </c>
      <c r="H266" s="39">
        <f t="shared" si="34"/>
        <v>0</v>
      </c>
      <c r="I266" s="39">
        <f t="shared" si="30"/>
        <v>0</v>
      </c>
      <c r="J266" s="39">
        <f>SUM($H$18:$H266)</f>
        <v>28877.613342450004</v>
      </c>
    </row>
    <row r="267" spans="1:10">
      <c r="A267" s="36">
        <f t="shared" si="31"/>
        <v>250</v>
      </c>
      <c r="B267" s="37">
        <f t="shared" si="27"/>
        <v>135354</v>
      </c>
      <c r="C267" s="39">
        <f t="shared" si="32"/>
        <v>0</v>
      </c>
      <c r="D267" s="39">
        <f t="shared" si="35"/>
        <v>63775.522668490019</v>
      </c>
      <c r="E267" s="40">
        <f t="shared" si="28"/>
        <v>0</v>
      </c>
      <c r="F267" s="39">
        <f t="shared" si="29"/>
        <v>0</v>
      </c>
      <c r="G267" s="39">
        <f t="shared" si="33"/>
        <v>0</v>
      </c>
      <c r="H267" s="39">
        <f t="shared" si="34"/>
        <v>0</v>
      </c>
      <c r="I267" s="39">
        <f t="shared" si="30"/>
        <v>0</v>
      </c>
      <c r="J267" s="39">
        <f>SUM($H$18:$H267)</f>
        <v>28877.613342450004</v>
      </c>
    </row>
    <row r="268" spans="1:10">
      <c r="A268" s="36">
        <f t="shared" si="31"/>
        <v>251</v>
      </c>
      <c r="B268" s="37">
        <f t="shared" si="27"/>
        <v>135719</v>
      </c>
      <c r="C268" s="39">
        <f t="shared" si="32"/>
        <v>0</v>
      </c>
      <c r="D268" s="39">
        <f t="shared" si="35"/>
        <v>63775.522668490019</v>
      </c>
      <c r="E268" s="40">
        <f t="shared" si="28"/>
        <v>0</v>
      </c>
      <c r="F268" s="39">
        <f t="shared" si="29"/>
        <v>0</v>
      </c>
      <c r="G268" s="39">
        <f t="shared" si="33"/>
        <v>0</v>
      </c>
      <c r="H268" s="39">
        <f t="shared" si="34"/>
        <v>0</v>
      </c>
      <c r="I268" s="39">
        <f t="shared" si="30"/>
        <v>0</v>
      </c>
      <c r="J268" s="39">
        <f>SUM($H$18:$H268)</f>
        <v>28877.613342450004</v>
      </c>
    </row>
    <row r="269" spans="1:10">
      <c r="A269" s="36">
        <f t="shared" si="31"/>
        <v>252</v>
      </c>
      <c r="B269" s="37">
        <f t="shared" si="27"/>
        <v>136085</v>
      </c>
      <c r="C269" s="39">
        <f t="shared" si="32"/>
        <v>0</v>
      </c>
      <c r="D269" s="39">
        <f t="shared" si="35"/>
        <v>63775.522668490019</v>
      </c>
      <c r="E269" s="40">
        <f t="shared" si="28"/>
        <v>0</v>
      </c>
      <c r="F269" s="39">
        <f t="shared" si="29"/>
        <v>0</v>
      </c>
      <c r="G269" s="39">
        <f t="shared" si="33"/>
        <v>0</v>
      </c>
      <c r="H269" s="39">
        <f t="shared" si="34"/>
        <v>0</v>
      </c>
      <c r="I269" s="39">
        <f t="shared" si="30"/>
        <v>0</v>
      </c>
      <c r="J269" s="39">
        <f>SUM($H$18:$H269)</f>
        <v>28877.613342450004</v>
      </c>
    </row>
    <row r="270" spans="1:10">
      <c r="A270" s="36">
        <f t="shared" si="31"/>
        <v>253</v>
      </c>
      <c r="B270" s="37">
        <f t="shared" si="27"/>
        <v>136450</v>
      </c>
      <c r="C270" s="39">
        <f t="shared" si="32"/>
        <v>0</v>
      </c>
      <c r="D270" s="39">
        <f t="shared" si="35"/>
        <v>63775.522668490019</v>
      </c>
      <c r="E270" s="40">
        <f t="shared" si="28"/>
        <v>0</v>
      </c>
      <c r="F270" s="39">
        <f t="shared" si="29"/>
        <v>0</v>
      </c>
      <c r="G270" s="39">
        <f t="shared" si="33"/>
        <v>0</v>
      </c>
      <c r="H270" s="39">
        <f t="shared" si="34"/>
        <v>0</v>
      </c>
      <c r="I270" s="39">
        <f t="shared" si="30"/>
        <v>0</v>
      </c>
      <c r="J270" s="39">
        <f>SUM($H$18:$H270)</f>
        <v>28877.613342450004</v>
      </c>
    </row>
    <row r="271" spans="1:10">
      <c r="A271" s="36">
        <f t="shared" si="31"/>
        <v>254</v>
      </c>
      <c r="B271" s="37">
        <f t="shared" si="27"/>
        <v>136815</v>
      </c>
      <c r="C271" s="39">
        <f t="shared" si="32"/>
        <v>0</v>
      </c>
      <c r="D271" s="39">
        <f t="shared" si="35"/>
        <v>63775.522668490019</v>
      </c>
      <c r="E271" s="40">
        <f t="shared" si="28"/>
        <v>0</v>
      </c>
      <c r="F271" s="39">
        <f t="shared" si="29"/>
        <v>0</v>
      </c>
      <c r="G271" s="39">
        <f t="shared" si="33"/>
        <v>0</v>
      </c>
      <c r="H271" s="39">
        <f t="shared" si="34"/>
        <v>0</v>
      </c>
      <c r="I271" s="39">
        <f t="shared" si="30"/>
        <v>0</v>
      </c>
      <c r="J271" s="39">
        <f>SUM($H$18:$H271)</f>
        <v>28877.613342450004</v>
      </c>
    </row>
    <row r="272" spans="1:10">
      <c r="A272" s="36">
        <f t="shared" si="31"/>
        <v>255</v>
      </c>
      <c r="B272" s="37">
        <f t="shared" si="27"/>
        <v>137180</v>
      </c>
      <c r="C272" s="39">
        <f t="shared" si="32"/>
        <v>0</v>
      </c>
      <c r="D272" s="39">
        <f t="shared" si="35"/>
        <v>63775.522668490019</v>
      </c>
      <c r="E272" s="40">
        <f t="shared" si="28"/>
        <v>0</v>
      </c>
      <c r="F272" s="39">
        <f t="shared" si="29"/>
        <v>0</v>
      </c>
      <c r="G272" s="39">
        <f t="shared" si="33"/>
        <v>0</v>
      </c>
      <c r="H272" s="39">
        <f t="shared" si="34"/>
        <v>0</v>
      </c>
      <c r="I272" s="39">
        <f t="shared" si="30"/>
        <v>0</v>
      </c>
      <c r="J272" s="39">
        <f>SUM($H$18:$H272)</f>
        <v>28877.613342450004</v>
      </c>
    </row>
    <row r="273" spans="1:10">
      <c r="A273" s="36">
        <f t="shared" si="31"/>
        <v>256</v>
      </c>
      <c r="B273" s="37">
        <f t="shared" si="27"/>
        <v>137546</v>
      </c>
      <c r="C273" s="39">
        <f t="shared" si="32"/>
        <v>0</v>
      </c>
      <c r="D273" s="39">
        <f t="shared" si="35"/>
        <v>63775.522668490019</v>
      </c>
      <c r="E273" s="40">
        <f t="shared" si="28"/>
        <v>0</v>
      </c>
      <c r="F273" s="39">
        <f t="shared" si="29"/>
        <v>0</v>
      </c>
      <c r="G273" s="39">
        <f t="shared" si="33"/>
        <v>0</v>
      </c>
      <c r="H273" s="39">
        <f t="shared" si="34"/>
        <v>0</v>
      </c>
      <c r="I273" s="39">
        <f t="shared" si="30"/>
        <v>0</v>
      </c>
      <c r="J273" s="39">
        <f>SUM($H$18:$H273)</f>
        <v>28877.613342450004</v>
      </c>
    </row>
    <row r="274" spans="1:10">
      <c r="A274" s="36">
        <f t="shared" si="31"/>
        <v>257</v>
      </c>
      <c r="B274" s="37">
        <f t="shared" ref="B274:B337" si="36">IF(Pay_Num&lt;&gt;"",DATE(YEAR(Loan_Start),MONTH(Loan_Start)+(Pay_Num)*12/Num_Pmt_Per_Year,DAY(Loan_Start)),"")</f>
        <v>137911</v>
      </c>
      <c r="C274" s="39">
        <f t="shared" si="32"/>
        <v>0</v>
      </c>
      <c r="D274" s="39">
        <f t="shared" si="35"/>
        <v>63775.522668490019</v>
      </c>
      <c r="E274" s="40">
        <f t="shared" ref="E274:E337" si="37">IF(AND(Pay_Num&lt;&gt;"",Sched_Pay+Scheduled_Extra_Payments&lt;Beg_Bal),Scheduled_Extra_Payments,IF(AND(Pay_Num&lt;&gt;"",Beg_Bal-Sched_Pay&gt;0),Beg_Bal-Sched_Pay,IF(Pay_Num&lt;&gt;"",0,"")))</f>
        <v>0</v>
      </c>
      <c r="F274" s="39">
        <f t="shared" ref="F274:F337" si="38">IF(AND(Pay_Num&lt;&gt;"",Sched_Pay+Extra_Pay&lt;Beg_Bal),Sched_Pay+Extra_Pay,IF(Pay_Num&lt;&gt;"",Beg_Bal,""))</f>
        <v>0</v>
      </c>
      <c r="G274" s="39">
        <f t="shared" si="33"/>
        <v>0</v>
      </c>
      <c r="H274" s="39">
        <f t="shared" si="34"/>
        <v>0</v>
      </c>
      <c r="I274" s="39">
        <f t="shared" ref="I274:I337" si="39">IF(AND(Pay_Num&lt;&gt;"",Sched_Pay+Extra_Pay&lt;Beg_Bal),Beg_Bal-Princ,IF(Pay_Num&lt;&gt;"",0,""))</f>
        <v>0</v>
      </c>
      <c r="J274" s="39">
        <f>SUM($H$18:$H274)</f>
        <v>28877.613342450004</v>
      </c>
    </row>
    <row r="275" spans="1:10">
      <c r="A275" s="36">
        <f t="shared" ref="A275:A338" si="40">IF(Values_Entered,A274+1,"")</f>
        <v>258</v>
      </c>
      <c r="B275" s="37">
        <f t="shared" si="36"/>
        <v>138276</v>
      </c>
      <c r="C275" s="39">
        <f t="shared" ref="C275:C338" si="41">IF(Pay_Num&lt;&gt;"",I274,"")</f>
        <v>0</v>
      </c>
      <c r="D275" s="39">
        <f t="shared" si="35"/>
        <v>63775.522668490019</v>
      </c>
      <c r="E275" s="40">
        <f t="shared" si="37"/>
        <v>0</v>
      </c>
      <c r="F275" s="39">
        <f t="shared" si="38"/>
        <v>0</v>
      </c>
      <c r="G275" s="39">
        <f t="shared" ref="G275:G338" si="42">IF(Pay_Num&lt;&gt;"",Total_Pay-Int,"")</f>
        <v>0</v>
      </c>
      <c r="H275" s="39">
        <f t="shared" ref="H275:H338" si="43">IF(Pay_Num&lt;&gt;"",Beg_Bal*Interest_Rate/Num_Pmt_Per_Year,"")</f>
        <v>0</v>
      </c>
      <c r="I275" s="39">
        <f t="shared" si="39"/>
        <v>0</v>
      </c>
      <c r="J275" s="39">
        <f>SUM($H$18:$H275)</f>
        <v>28877.613342450004</v>
      </c>
    </row>
    <row r="276" spans="1:10">
      <c r="A276" s="36">
        <f t="shared" si="40"/>
        <v>259</v>
      </c>
      <c r="B276" s="37">
        <f t="shared" si="36"/>
        <v>138641</v>
      </c>
      <c r="C276" s="39">
        <f t="shared" si="41"/>
        <v>0</v>
      </c>
      <c r="D276" s="39">
        <f t="shared" ref="D276:D339" si="44">IF(Pay_Num&lt;&gt;"",Scheduled_Monthly_Payment,"")</f>
        <v>63775.522668490019</v>
      </c>
      <c r="E276" s="40">
        <f t="shared" si="37"/>
        <v>0</v>
      </c>
      <c r="F276" s="39">
        <f t="shared" si="38"/>
        <v>0</v>
      </c>
      <c r="G276" s="39">
        <f t="shared" si="42"/>
        <v>0</v>
      </c>
      <c r="H276" s="39">
        <f t="shared" si="43"/>
        <v>0</v>
      </c>
      <c r="I276" s="39">
        <f t="shared" si="39"/>
        <v>0</v>
      </c>
      <c r="J276" s="39">
        <f>SUM($H$18:$H276)</f>
        <v>28877.613342450004</v>
      </c>
    </row>
    <row r="277" spans="1:10">
      <c r="A277" s="36">
        <f t="shared" si="40"/>
        <v>260</v>
      </c>
      <c r="B277" s="37">
        <f t="shared" si="36"/>
        <v>139007</v>
      </c>
      <c r="C277" s="39">
        <f t="shared" si="41"/>
        <v>0</v>
      </c>
      <c r="D277" s="39">
        <f t="shared" si="44"/>
        <v>63775.522668490019</v>
      </c>
      <c r="E277" s="40">
        <f t="shared" si="37"/>
        <v>0</v>
      </c>
      <c r="F277" s="39">
        <f t="shared" si="38"/>
        <v>0</v>
      </c>
      <c r="G277" s="39">
        <f t="shared" si="42"/>
        <v>0</v>
      </c>
      <c r="H277" s="39">
        <f t="shared" si="43"/>
        <v>0</v>
      </c>
      <c r="I277" s="39">
        <f t="shared" si="39"/>
        <v>0</v>
      </c>
      <c r="J277" s="39">
        <f>SUM($H$18:$H277)</f>
        <v>28877.613342450004</v>
      </c>
    </row>
    <row r="278" spans="1:10">
      <c r="A278" s="36">
        <f t="shared" si="40"/>
        <v>261</v>
      </c>
      <c r="B278" s="37">
        <f t="shared" si="36"/>
        <v>139372</v>
      </c>
      <c r="C278" s="39">
        <f t="shared" si="41"/>
        <v>0</v>
      </c>
      <c r="D278" s="39">
        <f t="shared" si="44"/>
        <v>63775.522668490019</v>
      </c>
      <c r="E278" s="40">
        <f t="shared" si="37"/>
        <v>0</v>
      </c>
      <c r="F278" s="39">
        <f t="shared" si="38"/>
        <v>0</v>
      </c>
      <c r="G278" s="39">
        <f t="shared" si="42"/>
        <v>0</v>
      </c>
      <c r="H278" s="39">
        <f t="shared" si="43"/>
        <v>0</v>
      </c>
      <c r="I278" s="39">
        <f t="shared" si="39"/>
        <v>0</v>
      </c>
      <c r="J278" s="39">
        <f>SUM($H$18:$H278)</f>
        <v>28877.613342450004</v>
      </c>
    </row>
    <row r="279" spans="1:10">
      <c r="A279" s="36">
        <f t="shared" si="40"/>
        <v>262</v>
      </c>
      <c r="B279" s="37">
        <f t="shared" si="36"/>
        <v>139737</v>
      </c>
      <c r="C279" s="39">
        <f t="shared" si="41"/>
        <v>0</v>
      </c>
      <c r="D279" s="39">
        <f t="shared" si="44"/>
        <v>63775.522668490019</v>
      </c>
      <c r="E279" s="40">
        <f t="shared" si="37"/>
        <v>0</v>
      </c>
      <c r="F279" s="39">
        <f t="shared" si="38"/>
        <v>0</v>
      </c>
      <c r="G279" s="39">
        <f t="shared" si="42"/>
        <v>0</v>
      </c>
      <c r="H279" s="39">
        <f t="shared" si="43"/>
        <v>0</v>
      </c>
      <c r="I279" s="39">
        <f t="shared" si="39"/>
        <v>0</v>
      </c>
      <c r="J279" s="39">
        <f>SUM($H$18:$H279)</f>
        <v>28877.613342450004</v>
      </c>
    </row>
    <row r="280" spans="1:10">
      <c r="A280" s="36">
        <f t="shared" si="40"/>
        <v>263</v>
      </c>
      <c r="B280" s="37">
        <f t="shared" si="36"/>
        <v>140102</v>
      </c>
      <c r="C280" s="39">
        <f t="shared" si="41"/>
        <v>0</v>
      </c>
      <c r="D280" s="39">
        <f t="shared" si="44"/>
        <v>63775.522668490019</v>
      </c>
      <c r="E280" s="40">
        <f t="shared" si="37"/>
        <v>0</v>
      </c>
      <c r="F280" s="39">
        <f t="shared" si="38"/>
        <v>0</v>
      </c>
      <c r="G280" s="39">
        <f t="shared" si="42"/>
        <v>0</v>
      </c>
      <c r="H280" s="39">
        <f t="shared" si="43"/>
        <v>0</v>
      </c>
      <c r="I280" s="39">
        <f t="shared" si="39"/>
        <v>0</v>
      </c>
      <c r="J280" s="39">
        <f>SUM($H$18:$H280)</f>
        <v>28877.613342450004</v>
      </c>
    </row>
    <row r="281" spans="1:10">
      <c r="A281" s="36">
        <f t="shared" si="40"/>
        <v>264</v>
      </c>
      <c r="B281" s="37">
        <f t="shared" si="36"/>
        <v>140468</v>
      </c>
      <c r="C281" s="39">
        <f t="shared" si="41"/>
        <v>0</v>
      </c>
      <c r="D281" s="39">
        <f t="shared" si="44"/>
        <v>63775.522668490019</v>
      </c>
      <c r="E281" s="40">
        <f t="shared" si="37"/>
        <v>0</v>
      </c>
      <c r="F281" s="39">
        <f t="shared" si="38"/>
        <v>0</v>
      </c>
      <c r="G281" s="39">
        <f t="shared" si="42"/>
        <v>0</v>
      </c>
      <c r="H281" s="39">
        <f t="shared" si="43"/>
        <v>0</v>
      </c>
      <c r="I281" s="39">
        <f t="shared" si="39"/>
        <v>0</v>
      </c>
      <c r="J281" s="39">
        <f>SUM($H$18:$H281)</f>
        <v>28877.613342450004</v>
      </c>
    </row>
    <row r="282" spans="1:10">
      <c r="A282" s="36">
        <f t="shared" si="40"/>
        <v>265</v>
      </c>
      <c r="B282" s="37">
        <f t="shared" si="36"/>
        <v>140833</v>
      </c>
      <c r="C282" s="39">
        <f t="shared" si="41"/>
        <v>0</v>
      </c>
      <c r="D282" s="39">
        <f t="shared" si="44"/>
        <v>63775.522668490019</v>
      </c>
      <c r="E282" s="40">
        <f t="shared" si="37"/>
        <v>0</v>
      </c>
      <c r="F282" s="39">
        <f t="shared" si="38"/>
        <v>0</v>
      </c>
      <c r="G282" s="39">
        <f t="shared" si="42"/>
        <v>0</v>
      </c>
      <c r="H282" s="39">
        <f t="shared" si="43"/>
        <v>0</v>
      </c>
      <c r="I282" s="39">
        <f t="shared" si="39"/>
        <v>0</v>
      </c>
      <c r="J282" s="39">
        <f>SUM($H$18:$H282)</f>
        <v>28877.613342450004</v>
      </c>
    </row>
    <row r="283" spans="1:10">
      <c r="A283" s="36">
        <f t="shared" si="40"/>
        <v>266</v>
      </c>
      <c r="B283" s="37">
        <f t="shared" si="36"/>
        <v>141198</v>
      </c>
      <c r="C283" s="39">
        <f t="shared" si="41"/>
        <v>0</v>
      </c>
      <c r="D283" s="39">
        <f t="shared" si="44"/>
        <v>63775.522668490019</v>
      </c>
      <c r="E283" s="40">
        <f t="shared" si="37"/>
        <v>0</v>
      </c>
      <c r="F283" s="39">
        <f t="shared" si="38"/>
        <v>0</v>
      </c>
      <c r="G283" s="39">
        <f t="shared" si="42"/>
        <v>0</v>
      </c>
      <c r="H283" s="39">
        <f t="shared" si="43"/>
        <v>0</v>
      </c>
      <c r="I283" s="39">
        <f t="shared" si="39"/>
        <v>0</v>
      </c>
      <c r="J283" s="39">
        <f>SUM($H$18:$H283)</f>
        <v>28877.613342450004</v>
      </c>
    </row>
    <row r="284" spans="1:10">
      <c r="A284" s="36">
        <f t="shared" si="40"/>
        <v>267</v>
      </c>
      <c r="B284" s="37">
        <f t="shared" si="36"/>
        <v>141563</v>
      </c>
      <c r="C284" s="39">
        <f t="shared" si="41"/>
        <v>0</v>
      </c>
      <c r="D284" s="39">
        <f t="shared" si="44"/>
        <v>63775.522668490019</v>
      </c>
      <c r="E284" s="40">
        <f t="shared" si="37"/>
        <v>0</v>
      </c>
      <c r="F284" s="39">
        <f t="shared" si="38"/>
        <v>0</v>
      </c>
      <c r="G284" s="39">
        <f t="shared" si="42"/>
        <v>0</v>
      </c>
      <c r="H284" s="39">
        <f t="shared" si="43"/>
        <v>0</v>
      </c>
      <c r="I284" s="39">
        <f t="shared" si="39"/>
        <v>0</v>
      </c>
      <c r="J284" s="39">
        <f>SUM($H$18:$H284)</f>
        <v>28877.613342450004</v>
      </c>
    </row>
    <row r="285" spans="1:10">
      <c r="A285" s="36">
        <f t="shared" si="40"/>
        <v>268</v>
      </c>
      <c r="B285" s="37">
        <f t="shared" si="36"/>
        <v>141929</v>
      </c>
      <c r="C285" s="39">
        <f t="shared" si="41"/>
        <v>0</v>
      </c>
      <c r="D285" s="39">
        <f t="shared" si="44"/>
        <v>63775.522668490019</v>
      </c>
      <c r="E285" s="40">
        <f t="shared" si="37"/>
        <v>0</v>
      </c>
      <c r="F285" s="39">
        <f t="shared" si="38"/>
        <v>0</v>
      </c>
      <c r="G285" s="39">
        <f t="shared" si="42"/>
        <v>0</v>
      </c>
      <c r="H285" s="39">
        <f t="shared" si="43"/>
        <v>0</v>
      </c>
      <c r="I285" s="39">
        <f t="shared" si="39"/>
        <v>0</v>
      </c>
      <c r="J285" s="39">
        <f>SUM($H$18:$H285)</f>
        <v>28877.613342450004</v>
      </c>
    </row>
    <row r="286" spans="1:10">
      <c r="A286" s="36">
        <f t="shared" si="40"/>
        <v>269</v>
      </c>
      <c r="B286" s="37">
        <f t="shared" si="36"/>
        <v>142294</v>
      </c>
      <c r="C286" s="39">
        <f t="shared" si="41"/>
        <v>0</v>
      </c>
      <c r="D286" s="39">
        <f t="shared" si="44"/>
        <v>63775.522668490019</v>
      </c>
      <c r="E286" s="40">
        <f t="shared" si="37"/>
        <v>0</v>
      </c>
      <c r="F286" s="39">
        <f t="shared" si="38"/>
        <v>0</v>
      </c>
      <c r="G286" s="39">
        <f t="shared" si="42"/>
        <v>0</v>
      </c>
      <c r="H286" s="39">
        <f t="shared" si="43"/>
        <v>0</v>
      </c>
      <c r="I286" s="39">
        <f t="shared" si="39"/>
        <v>0</v>
      </c>
      <c r="J286" s="39">
        <f>SUM($H$18:$H286)</f>
        <v>28877.613342450004</v>
      </c>
    </row>
    <row r="287" spans="1:10">
      <c r="A287" s="36">
        <f t="shared" si="40"/>
        <v>270</v>
      </c>
      <c r="B287" s="37">
        <f t="shared" si="36"/>
        <v>142659</v>
      </c>
      <c r="C287" s="39">
        <f t="shared" si="41"/>
        <v>0</v>
      </c>
      <c r="D287" s="39">
        <f t="shared" si="44"/>
        <v>63775.522668490019</v>
      </c>
      <c r="E287" s="40">
        <f t="shared" si="37"/>
        <v>0</v>
      </c>
      <c r="F287" s="39">
        <f t="shared" si="38"/>
        <v>0</v>
      </c>
      <c r="G287" s="39">
        <f t="shared" si="42"/>
        <v>0</v>
      </c>
      <c r="H287" s="39">
        <f t="shared" si="43"/>
        <v>0</v>
      </c>
      <c r="I287" s="39">
        <f t="shared" si="39"/>
        <v>0</v>
      </c>
      <c r="J287" s="39">
        <f>SUM($H$18:$H287)</f>
        <v>28877.613342450004</v>
      </c>
    </row>
    <row r="288" spans="1:10">
      <c r="A288" s="36">
        <f t="shared" si="40"/>
        <v>271</v>
      </c>
      <c r="B288" s="37">
        <f t="shared" si="36"/>
        <v>143024</v>
      </c>
      <c r="C288" s="39">
        <f t="shared" si="41"/>
        <v>0</v>
      </c>
      <c r="D288" s="39">
        <f t="shared" si="44"/>
        <v>63775.522668490019</v>
      </c>
      <c r="E288" s="40">
        <f t="shared" si="37"/>
        <v>0</v>
      </c>
      <c r="F288" s="39">
        <f t="shared" si="38"/>
        <v>0</v>
      </c>
      <c r="G288" s="39">
        <f t="shared" si="42"/>
        <v>0</v>
      </c>
      <c r="H288" s="39">
        <f t="shared" si="43"/>
        <v>0</v>
      </c>
      <c r="I288" s="39">
        <f t="shared" si="39"/>
        <v>0</v>
      </c>
      <c r="J288" s="39">
        <f>SUM($H$18:$H288)</f>
        <v>28877.613342450004</v>
      </c>
    </row>
    <row r="289" spans="1:10">
      <c r="A289" s="36">
        <f t="shared" si="40"/>
        <v>272</v>
      </c>
      <c r="B289" s="37">
        <f t="shared" si="36"/>
        <v>143390</v>
      </c>
      <c r="C289" s="39">
        <f t="shared" si="41"/>
        <v>0</v>
      </c>
      <c r="D289" s="39">
        <f t="shared" si="44"/>
        <v>63775.522668490019</v>
      </c>
      <c r="E289" s="40">
        <f t="shared" si="37"/>
        <v>0</v>
      </c>
      <c r="F289" s="39">
        <f t="shared" si="38"/>
        <v>0</v>
      </c>
      <c r="G289" s="39">
        <f t="shared" si="42"/>
        <v>0</v>
      </c>
      <c r="H289" s="39">
        <f t="shared" si="43"/>
        <v>0</v>
      </c>
      <c r="I289" s="39">
        <f t="shared" si="39"/>
        <v>0</v>
      </c>
      <c r="J289" s="39">
        <f>SUM($H$18:$H289)</f>
        <v>28877.613342450004</v>
      </c>
    </row>
    <row r="290" spans="1:10">
      <c r="A290" s="36">
        <f t="shared" si="40"/>
        <v>273</v>
      </c>
      <c r="B290" s="37">
        <f t="shared" si="36"/>
        <v>143755</v>
      </c>
      <c r="C290" s="39">
        <f t="shared" si="41"/>
        <v>0</v>
      </c>
      <c r="D290" s="39">
        <f t="shared" si="44"/>
        <v>63775.522668490019</v>
      </c>
      <c r="E290" s="40">
        <f t="shared" si="37"/>
        <v>0</v>
      </c>
      <c r="F290" s="39">
        <f t="shared" si="38"/>
        <v>0</v>
      </c>
      <c r="G290" s="39">
        <f t="shared" si="42"/>
        <v>0</v>
      </c>
      <c r="H290" s="39">
        <f t="shared" si="43"/>
        <v>0</v>
      </c>
      <c r="I290" s="39">
        <f t="shared" si="39"/>
        <v>0</v>
      </c>
      <c r="J290" s="39">
        <f>SUM($H$18:$H290)</f>
        <v>28877.613342450004</v>
      </c>
    </row>
    <row r="291" spans="1:10">
      <c r="A291" s="36">
        <f t="shared" si="40"/>
        <v>274</v>
      </c>
      <c r="B291" s="37">
        <f t="shared" si="36"/>
        <v>144120</v>
      </c>
      <c r="C291" s="39">
        <f t="shared" si="41"/>
        <v>0</v>
      </c>
      <c r="D291" s="39">
        <f t="shared" si="44"/>
        <v>63775.522668490019</v>
      </c>
      <c r="E291" s="40">
        <f t="shared" si="37"/>
        <v>0</v>
      </c>
      <c r="F291" s="39">
        <f t="shared" si="38"/>
        <v>0</v>
      </c>
      <c r="G291" s="39">
        <f t="shared" si="42"/>
        <v>0</v>
      </c>
      <c r="H291" s="39">
        <f t="shared" si="43"/>
        <v>0</v>
      </c>
      <c r="I291" s="39">
        <f t="shared" si="39"/>
        <v>0</v>
      </c>
      <c r="J291" s="39">
        <f>SUM($H$18:$H291)</f>
        <v>28877.613342450004</v>
      </c>
    </row>
    <row r="292" spans="1:10">
      <c r="A292" s="36">
        <f t="shared" si="40"/>
        <v>275</v>
      </c>
      <c r="B292" s="37">
        <f t="shared" si="36"/>
        <v>144485</v>
      </c>
      <c r="C292" s="39">
        <f t="shared" si="41"/>
        <v>0</v>
      </c>
      <c r="D292" s="39">
        <f t="shared" si="44"/>
        <v>63775.522668490019</v>
      </c>
      <c r="E292" s="40">
        <f t="shared" si="37"/>
        <v>0</v>
      </c>
      <c r="F292" s="39">
        <f t="shared" si="38"/>
        <v>0</v>
      </c>
      <c r="G292" s="39">
        <f t="shared" si="42"/>
        <v>0</v>
      </c>
      <c r="H292" s="39">
        <f t="shared" si="43"/>
        <v>0</v>
      </c>
      <c r="I292" s="39">
        <f t="shared" si="39"/>
        <v>0</v>
      </c>
      <c r="J292" s="39">
        <f>SUM($H$18:$H292)</f>
        <v>28877.613342450004</v>
      </c>
    </row>
    <row r="293" spans="1:10">
      <c r="A293" s="36">
        <f t="shared" si="40"/>
        <v>276</v>
      </c>
      <c r="B293" s="37">
        <f t="shared" si="36"/>
        <v>144851</v>
      </c>
      <c r="C293" s="39">
        <f t="shared" si="41"/>
        <v>0</v>
      </c>
      <c r="D293" s="39">
        <f t="shared" si="44"/>
        <v>63775.522668490019</v>
      </c>
      <c r="E293" s="40">
        <f t="shared" si="37"/>
        <v>0</v>
      </c>
      <c r="F293" s="39">
        <f t="shared" si="38"/>
        <v>0</v>
      </c>
      <c r="G293" s="39">
        <f t="shared" si="42"/>
        <v>0</v>
      </c>
      <c r="H293" s="39">
        <f t="shared" si="43"/>
        <v>0</v>
      </c>
      <c r="I293" s="39">
        <f t="shared" si="39"/>
        <v>0</v>
      </c>
      <c r="J293" s="39">
        <f>SUM($H$18:$H293)</f>
        <v>28877.613342450004</v>
      </c>
    </row>
    <row r="294" spans="1:10">
      <c r="A294" s="36">
        <f t="shared" si="40"/>
        <v>277</v>
      </c>
      <c r="B294" s="37">
        <f t="shared" si="36"/>
        <v>145216</v>
      </c>
      <c r="C294" s="39">
        <f t="shared" si="41"/>
        <v>0</v>
      </c>
      <c r="D294" s="39">
        <f t="shared" si="44"/>
        <v>63775.522668490019</v>
      </c>
      <c r="E294" s="40">
        <f t="shared" si="37"/>
        <v>0</v>
      </c>
      <c r="F294" s="39">
        <f t="shared" si="38"/>
        <v>0</v>
      </c>
      <c r="G294" s="39">
        <f t="shared" si="42"/>
        <v>0</v>
      </c>
      <c r="H294" s="39">
        <f t="shared" si="43"/>
        <v>0</v>
      </c>
      <c r="I294" s="39">
        <f t="shared" si="39"/>
        <v>0</v>
      </c>
      <c r="J294" s="39">
        <f>SUM($H$18:$H294)</f>
        <v>28877.613342450004</v>
      </c>
    </row>
    <row r="295" spans="1:10">
      <c r="A295" s="36">
        <f t="shared" si="40"/>
        <v>278</v>
      </c>
      <c r="B295" s="37">
        <f t="shared" si="36"/>
        <v>145581</v>
      </c>
      <c r="C295" s="39">
        <f t="shared" si="41"/>
        <v>0</v>
      </c>
      <c r="D295" s="39">
        <f t="shared" si="44"/>
        <v>63775.522668490019</v>
      </c>
      <c r="E295" s="40">
        <f t="shared" si="37"/>
        <v>0</v>
      </c>
      <c r="F295" s="39">
        <f t="shared" si="38"/>
        <v>0</v>
      </c>
      <c r="G295" s="39">
        <f t="shared" si="42"/>
        <v>0</v>
      </c>
      <c r="H295" s="39">
        <f t="shared" si="43"/>
        <v>0</v>
      </c>
      <c r="I295" s="39">
        <f t="shared" si="39"/>
        <v>0</v>
      </c>
      <c r="J295" s="39">
        <f>SUM($H$18:$H295)</f>
        <v>28877.613342450004</v>
      </c>
    </row>
    <row r="296" spans="1:10">
      <c r="A296" s="36">
        <f t="shared" si="40"/>
        <v>279</v>
      </c>
      <c r="B296" s="37">
        <f t="shared" si="36"/>
        <v>145946</v>
      </c>
      <c r="C296" s="39">
        <f t="shared" si="41"/>
        <v>0</v>
      </c>
      <c r="D296" s="39">
        <f t="shared" si="44"/>
        <v>63775.522668490019</v>
      </c>
      <c r="E296" s="40">
        <f t="shared" si="37"/>
        <v>0</v>
      </c>
      <c r="F296" s="39">
        <f t="shared" si="38"/>
        <v>0</v>
      </c>
      <c r="G296" s="39">
        <f t="shared" si="42"/>
        <v>0</v>
      </c>
      <c r="H296" s="39">
        <f t="shared" si="43"/>
        <v>0</v>
      </c>
      <c r="I296" s="39">
        <f t="shared" si="39"/>
        <v>0</v>
      </c>
      <c r="J296" s="39">
        <f>SUM($H$18:$H296)</f>
        <v>28877.613342450004</v>
      </c>
    </row>
    <row r="297" spans="1:10">
      <c r="A297" s="36">
        <f t="shared" si="40"/>
        <v>280</v>
      </c>
      <c r="B297" s="37">
        <f t="shared" si="36"/>
        <v>146311</v>
      </c>
      <c r="C297" s="39">
        <f t="shared" si="41"/>
        <v>0</v>
      </c>
      <c r="D297" s="39">
        <f t="shared" si="44"/>
        <v>63775.522668490019</v>
      </c>
      <c r="E297" s="40">
        <f t="shared" si="37"/>
        <v>0</v>
      </c>
      <c r="F297" s="39">
        <f t="shared" si="38"/>
        <v>0</v>
      </c>
      <c r="G297" s="39">
        <f t="shared" si="42"/>
        <v>0</v>
      </c>
      <c r="H297" s="39">
        <f t="shared" si="43"/>
        <v>0</v>
      </c>
      <c r="I297" s="39">
        <f t="shared" si="39"/>
        <v>0</v>
      </c>
      <c r="J297" s="39">
        <f>SUM($H$18:$H297)</f>
        <v>28877.613342450004</v>
      </c>
    </row>
    <row r="298" spans="1:10">
      <c r="A298" s="36">
        <f t="shared" si="40"/>
        <v>281</v>
      </c>
      <c r="B298" s="37">
        <f t="shared" si="36"/>
        <v>146676</v>
      </c>
      <c r="C298" s="39">
        <f t="shared" si="41"/>
        <v>0</v>
      </c>
      <c r="D298" s="39">
        <f t="shared" si="44"/>
        <v>63775.522668490019</v>
      </c>
      <c r="E298" s="40">
        <f t="shared" si="37"/>
        <v>0</v>
      </c>
      <c r="F298" s="39">
        <f t="shared" si="38"/>
        <v>0</v>
      </c>
      <c r="G298" s="39">
        <f t="shared" si="42"/>
        <v>0</v>
      </c>
      <c r="H298" s="39">
        <f t="shared" si="43"/>
        <v>0</v>
      </c>
      <c r="I298" s="39">
        <f t="shared" si="39"/>
        <v>0</v>
      </c>
      <c r="J298" s="39">
        <f>SUM($H$18:$H298)</f>
        <v>28877.613342450004</v>
      </c>
    </row>
    <row r="299" spans="1:10">
      <c r="A299" s="36">
        <f t="shared" si="40"/>
        <v>282</v>
      </c>
      <c r="B299" s="37">
        <f t="shared" si="36"/>
        <v>147041</v>
      </c>
      <c r="C299" s="39">
        <f t="shared" si="41"/>
        <v>0</v>
      </c>
      <c r="D299" s="39">
        <f t="shared" si="44"/>
        <v>63775.522668490019</v>
      </c>
      <c r="E299" s="40">
        <f t="shared" si="37"/>
        <v>0</v>
      </c>
      <c r="F299" s="39">
        <f t="shared" si="38"/>
        <v>0</v>
      </c>
      <c r="G299" s="39">
        <f t="shared" si="42"/>
        <v>0</v>
      </c>
      <c r="H299" s="39">
        <f t="shared" si="43"/>
        <v>0</v>
      </c>
      <c r="I299" s="39">
        <f t="shared" si="39"/>
        <v>0</v>
      </c>
      <c r="J299" s="39">
        <f>SUM($H$18:$H299)</f>
        <v>28877.613342450004</v>
      </c>
    </row>
    <row r="300" spans="1:10">
      <c r="A300" s="36">
        <f t="shared" si="40"/>
        <v>283</v>
      </c>
      <c r="B300" s="37">
        <f t="shared" si="36"/>
        <v>147406</v>
      </c>
      <c r="C300" s="39">
        <f t="shared" si="41"/>
        <v>0</v>
      </c>
      <c r="D300" s="39">
        <f t="shared" si="44"/>
        <v>63775.522668490019</v>
      </c>
      <c r="E300" s="40">
        <f t="shared" si="37"/>
        <v>0</v>
      </c>
      <c r="F300" s="39">
        <f t="shared" si="38"/>
        <v>0</v>
      </c>
      <c r="G300" s="39">
        <f t="shared" si="42"/>
        <v>0</v>
      </c>
      <c r="H300" s="39">
        <f t="shared" si="43"/>
        <v>0</v>
      </c>
      <c r="I300" s="39">
        <f t="shared" si="39"/>
        <v>0</v>
      </c>
      <c r="J300" s="39">
        <f>SUM($H$18:$H300)</f>
        <v>28877.613342450004</v>
      </c>
    </row>
    <row r="301" spans="1:10">
      <c r="A301" s="36">
        <f t="shared" si="40"/>
        <v>284</v>
      </c>
      <c r="B301" s="37">
        <f t="shared" si="36"/>
        <v>147772</v>
      </c>
      <c r="C301" s="39">
        <f t="shared" si="41"/>
        <v>0</v>
      </c>
      <c r="D301" s="39">
        <f t="shared" si="44"/>
        <v>63775.522668490019</v>
      </c>
      <c r="E301" s="40">
        <f t="shared" si="37"/>
        <v>0</v>
      </c>
      <c r="F301" s="39">
        <f t="shared" si="38"/>
        <v>0</v>
      </c>
      <c r="G301" s="39">
        <f t="shared" si="42"/>
        <v>0</v>
      </c>
      <c r="H301" s="39">
        <f t="shared" si="43"/>
        <v>0</v>
      </c>
      <c r="I301" s="39">
        <f t="shared" si="39"/>
        <v>0</v>
      </c>
      <c r="J301" s="39">
        <f>SUM($H$18:$H301)</f>
        <v>28877.613342450004</v>
      </c>
    </row>
    <row r="302" spans="1:10">
      <c r="A302" s="36">
        <f t="shared" si="40"/>
        <v>285</v>
      </c>
      <c r="B302" s="37">
        <f t="shared" si="36"/>
        <v>148137</v>
      </c>
      <c r="C302" s="39">
        <f t="shared" si="41"/>
        <v>0</v>
      </c>
      <c r="D302" s="39">
        <f t="shared" si="44"/>
        <v>63775.522668490019</v>
      </c>
      <c r="E302" s="40">
        <f t="shared" si="37"/>
        <v>0</v>
      </c>
      <c r="F302" s="39">
        <f t="shared" si="38"/>
        <v>0</v>
      </c>
      <c r="G302" s="39">
        <f t="shared" si="42"/>
        <v>0</v>
      </c>
      <c r="H302" s="39">
        <f t="shared" si="43"/>
        <v>0</v>
      </c>
      <c r="I302" s="39">
        <f t="shared" si="39"/>
        <v>0</v>
      </c>
      <c r="J302" s="39">
        <f>SUM($H$18:$H302)</f>
        <v>28877.613342450004</v>
      </c>
    </row>
    <row r="303" spans="1:10">
      <c r="A303" s="36">
        <f t="shared" si="40"/>
        <v>286</v>
      </c>
      <c r="B303" s="37">
        <f t="shared" si="36"/>
        <v>148502</v>
      </c>
      <c r="C303" s="39">
        <f t="shared" si="41"/>
        <v>0</v>
      </c>
      <c r="D303" s="39">
        <f t="shared" si="44"/>
        <v>63775.522668490019</v>
      </c>
      <c r="E303" s="40">
        <f t="shared" si="37"/>
        <v>0</v>
      </c>
      <c r="F303" s="39">
        <f t="shared" si="38"/>
        <v>0</v>
      </c>
      <c r="G303" s="39">
        <f t="shared" si="42"/>
        <v>0</v>
      </c>
      <c r="H303" s="39">
        <f t="shared" si="43"/>
        <v>0</v>
      </c>
      <c r="I303" s="39">
        <f t="shared" si="39"/>
        <v>0</v>
      </c>
      <c r="J303" s="39">
        <f>SUM($H$18:$H303)</f>
        <v>28877.613342450004</v>
      </c>
    </row>
    <row r="304" spans="1:10">
      <c r="A304" s="36">
        <f t="shared" si="40"/>
        <v>287</v>
      </c>
      <c r="B304" s="37">
        <f t="shared" si="36"/>
        <v>148867</v>
      </c>
      <c r="C304" s="39">
        <f t="shared" si="41"/>
        <v>0</v>
      </c>
      <c r="D304" s="39">
        <f t="shared" si="44"/>
        <v>63775.522668490019</v>
      </c>
      <c r="E304" s="40">
        <f t="shared" si="37"/>
        <v>0</v>
      </c>
      <c r="F304" s="39">
        <f t="shared" si="38"/>
        <v>0</v>
      </c>
      <c r="G304" s="39">
        <f t="shared" si="42"/>
        <v>0</v>
      </c>
      <c r="H304" s="39">
        <f t="shared" si="43"/>
        <v>0</v>
      </c>
      <c r="I304" s="39">
        <f t="shared" si="39"/>
        <v>0</v>
      </c>
      <c r="J304" s="39">
        <f>SUM($H$18:$H304)</f>
        <v>28877.613342450004</v>
      </c>
    </row>
    <row r="305" spans="1:10">
      <c r="A305" s="36">
        <f t="shared" si="40"/>
        <v>288</v>
      </c>
      <c r="B305" s="37">
        <f t="shared" si="36"/>
        <v>149233</v>
      </c>
      <c r="C305" s="39">
        <f t="shared" si="41"/>
        <v>0</v>
      </c>
      <c r="D305" s="39">
        <f t="shared" si="44"/>
        <v>63775.522668490019</v>
      </c>
      <c r="E305" s="40">
        <f t="shared" si="37"/>
        <v>0</v>
      </c>
      <c r="F305" s="39">
        <f t="shared" si="38"/>
        <v>0</v>
      </c>
      <c r="G305" s="39">
        <f t="shared" si="42"/>
        <v>0</v>
      </c>
      <c r="H305" s="39">
        <f t="shared" si="43"/>
        <v>0</v>
      </c>
      <c r="I305" s="39">
        <f t="shared" si="39"/>
        <v>0</v>
      </c>
      <c r="J305" s="39">
        <f>SUM($H$18:$H305)</f>
        <v>28877.613342450004</v>
      </c>
    </row>
    <row r="306" spans="1:10">
      <c r="A306" s="36">
        <f t="shared" si="40"/>
        <v>289</v>
      </c>
      <c r="B306" s="37">
        <f t="shared" si="36"/>
        <v>149598</v>
      </c>
      <c r="C306" s="39">
        <f t="shared" si="41"/>
        <v>0</v>
      </c>
      <c r="D306" s="39">
        <f t="shared" si="44"/>
        <v>63775.522668490019</v>
      </c>
      <c r="E306" s="40">
        <f t="shared" si="37"/>
        <v>0</v>
      </c>
      <c r="F306" s="39">
        <f t="shared" si="38"/>
        <v>0</v>
      </c>
      <c r="G306" s="39">
        <f t="shared" si="42"/>
        <v>0</v>
      </c>
      <c r="H306" s="39">
        <f t="shared" si="43"/>
        <v>0</v>
      </c>
      <c r="I306" s="39">
        <f t="shared" si="39"/>
        <v>0</v>
      </c>
      <c r="J306" s="39">
        <f>SUM($H$18:$H306)</f>
        <v>28877.613342450004</v>
      </c>
    </row>
    <row r="307" spans="1:10">
      <c r="A307" s="36">
        <f t="shared" si="40"/>
        <v>290</v>
      </c>
      <c r="B307" s="37">
        <f t="shared" si="36"/>
        <v>149963</v>
      </c>
      <c r="C307" s="39">
        <f t="shared" si="41"/>
        <v>0</v>
      </c>
      <c r="D307" s="39">
        <f t="shared" si="44"/>
        <v>63775.522668490019</v>
      </c>
      <c r="E307" s="40">
        <f t="shared" si="37"/>
        <v>0</v>
      </c>
      <c r="F307" s="39">
        <f t="shared" si="38"/>
        <v>0</v>
      </c>
      <c r="G307" s="39">
        <f t="shared" si="42"/>
        <v>0</v>
      </c>
      <c r="H307" s="39">
        <f t="shared" si="43"/>
        <v>0</v>
      </c>
      <c r="I307" s="39">
        <f t="shared" si="39"/>
        <v>0</v>
      </c>
      <c r="J307" s="39">
        <f>SUM($H$18:$H307)</f>
        <v>28877.613342450004</v>
      </c>
    </row>
    <row r="308" spans="1:10">
      <c r="A308" s="36">
        <f t="shared" si="40"/>
        <v>291</v>
      </c>
      <c r="B308" s="37">
        <f t="shared" si="36"/>
        <v>150328</v>
      </c>
      <c r="C308" s="39">
        <f t="shared" si="41"/>
        <v>0</v>
      </c>
      <c r="D308" s="39">
        <f t="shared" si="44"/>
        <v>63775.522668490019</v>
      </c>
      <c r="E308" s="40">
        <f t="shared" si="37"/>
        <v>0</v>
      </c>
      <c r="F308" s="39">
        <f t="shared" si="38"/>
        <v>0</v>
      </c>
      <c r="G308" s="39">
        <f t="shared" si="42"/>
        <v>0</v>
      </c>
      <c r="H308" s="39">
        <f t="shared" si="43"/>
        <v>0</v>
      </c>
      <c r="I308" s="39">
        <f t="shared" si="39"/>
        <v>0</v>
      </c>
      <c r="J308" s="39">
        <f>SUM($H$18:$H308)</f>
        <v>28877.613342450004</v>
      </c>
    </row>
    <row r="309" spans="1:10">
      <c r="A309" s="36">
        <f t="shared" si="40"/>
        <v>292</v>
      </c>
      <c r="B309" s="37">
        <f t="shared" si="36"/>
        <v>150694</v>
      </c>
      <c r="C309" s="39">
        <f t="shared" si="41"/>
        <v>0</v>
      </c>
      <c r="D309" s="39">
        <f t="shared" si="44"/>
        <v>63775.522668490019</v>
      </c>
      <c r="E309" s="40">
        <f t="shared" si="37"/>
        <v>0</v>
      </c>
      <c r="F309" s="39">
        <f t="shared" si="38"/>
        <v>0</v>
      </c>
      <c r="G309" s="39">
        <f t="shared" si="42"/>
        <v>0</v>
      </c>
      <c r="H309" s="39">
        <f t="shared" si="43"/>
        <v>0</v>
      </c>
      <c r="I309" s="39">
        <f t="shared" si="39"/>
        <v>0</v>
      </c>
      <c r="J309" s="39">
        <f>SUM($H$18:$H309)</f>
        <v>28877.613342450004</v>
      </c>
    </row>
    <row r="310" spans="1:10">
      <c r="A310" s="36">
        <f t="shared" si="40"/>
        <v>293</v>
      </c>
      <c r="B310" s="37">
        <f t="shared" si="36"/>
        <v>151059</v>
      </c>
      <c r="C310" s="39">
        <f t="shared" si="41"/>
        <v>0</v>
      </c>
      <c r="D310" s="39">
        <f t="shared" si="44"/>
        <v>63775.522668490019</v>
      </c>
      <c r="E310" s="40">
        <f t="shared" si="37"/>
        <v>0</v>
      </c>
      <c r="F310" s="39">
        <f t="shared" si="38"/>
        <v>0</v>
      </c>
      <c r="G310" s="39">
        <f t="shared" si="42"/>
        <v>0</v>
      </c>
      <c r="H310" s="39">
        <f t="shared" si="43"/>
        <v>0</v>
      </c>
      <c r="I310" s="39">
        <f t="shared" si="39"/>
        <v>0</v>
      </c>
      <c r="J310" s="39">
        <f>SUM($H$18:$H310)</f>
        <v>28877.613342450004</v>
      </c>
    </row>
    <row r="311" spans="1:10">
      <c r="A311" s="36">
        <f t="shared" si="40"/>
        <v>294</v>
      </c>
      <c r="B311" s="37">
        <f t="shared" si="36"/>
        <v>151424</v>
      </c>
      <c r="C311" s="39">
        <f t="shared" si="41"/>
        <v>0</v>
      </c>
      <c r="D311" s="39">
        <f t="shared" si="44"/>
        <v>63775.522668490019</v>
      </c>
      <c r="E311" s="40">
        <f t="shared" si="37"/>
        <v>0</v>
      </c>
      <c r="F311" s="39">
        <f t="shared" si="38"/>
        <v>0</v>
      </c>
      <c r="G311" s="39">
        <f t="shared" si="42"/>
        <v>0</v>
      </c>
      <c r="H311" s="39">
        <f t="shared" si="43"/>
        <v>0</v>
      </c>
      <c r="I311" s="39">
        <f t="shared" si="39"/>
        <v>0</v>
      </c>
      <c r="J311" s="39">
        <f>SUM($H$18:$H311)</f>
        <v>28877.613342450004</v>
      </c>
    </row>
    <row r="312" spans="1:10">
      <c r="A312" s="36">
        <f t="shared" si="40"/>
        <v>295</v>
      </c>
      <c r="B312" s="37">
        <f t="shared" si="36"/>
        <v>151789</v>
      </c>
      <c r="C312" s="39">
        <f t="shared" si="41"/>
        <v>0</v>
      </c>
      <c r="D312" s="39">
        <f t="shared" si="44"/>
        <v>63775.522668490019</v>
      </c>
      <c r="E312" s="40">
        <f t="shared" si="37"/>
        <v>0</v>
      </c>
      <c r="F312" s="39">
        <f t="shared" si="38"/>
        <v>0</v>
      </c>
      <c r="G312" s="39">
        <f t="shared" si="42"/>
        <v>0</v>
      </c>
      <c r="H312" s="39">
        <f t="shared" si="43"/>
        <v>0</v>
      </c>
      <c r="I312" s="39">
        <f t="shared" si="39"/>
        <v>0</v>
      </c>
      <c r="J312" s="39">
        <f>SUM($H$18:$H312)</f>
        <v>28877.613342450004</v>
      </c>
    </row>
    <row r="313" spans="1:10">
      <c r="A313" s="36">
        <f t="shared" si="40"/>
        <v>296</v>
      </c>
      <c r="B313" s="37">
        <f t="shared" si="36"/>
        <v>152155</v>
      </c>
      <c r="C313" s="39">
        <f t="shared" si="41"/>
        <v>0</v>
      </c>
      <c r="D313" s="39">
        <f t="shared" si="44"/>
        <v>63775.522668490019</v>
      </c>
      <c r="E313" s="40">
        <f t="shared" si="37"/>
        <v>0</v>
      </c>
      <c r="F313" s="39">
        <f t="shared" si="38"/>
        <v>0</v>
      </c>
      <c r="G313" s="39">
        <f t="shared" si="42"/>
        <v>0</v>
      </c>
      <c r="H313" s="39">
        <f t="shared" si="43"/>
        <v>0</v>
      </c>
      <c r="I313" s="39">
        <f t="shared" si="39"/>
        <v>0</v>
      </c>
      <c r="J313" s="39">
        <f>SUM($H$18:$H313)</f>
        <v>28877.613342450004</v>
      </c>
    </row>
    <row r="314" spans="1:10">
      <c r="A314" s="36">
        <f t="shared" si="40"/>
        <v>297</v>
      </c>
      <c r="B314" s="37">
        <f t="shared" si="36"/>
        <v>152520</v>
      </c>
      <c r="C314" s="39">
        <f t="shared" si="41"/>
        <v>0</v>
      </c>
      <c r="D314" s="39">
        <f t="shared" si="44"/>
        <v>63775.522668490019</v>
      </c>
      <c r="E314" s="40">
        <f t="shared" si="37"/>
        <v>0</v>
      </c>
      <c r="F314" s="39">
        <f t="shared" si="38"/>
        <v>0</v>
      </c>
      <c r="G314" s="39">
        <f t="shared" si="42"/>
        <v>0</v>
      </c>
      <c r="H314" s="39">
        <f t="shared" si="43"/>
        <v>0</v>
      </c>
      <c r="I314" s="39">
        <f t="shared" si="39"/>
        <v>0</v>
      </c>
      <c r="J314" s="39">
        <f>SUM($H$18:$H314)</f>
        <v>28877.613342450004</v>
      </c>
    </row>
    <row r="315" spans="1:10">
      <c r="A315" s="36">
        <f t="shared" si="40"/>
        <v>298</v>
      </c>
      <c r="B315" s="37">
        <f t="shared" si="36"/>
        <v>152885</v>
      </c>
      <c r="C315" s="39">
        <f t="shared" si="41"/>
        <v>0</v>
      </c>
      <c r="D315" s="39">
        <f t="shared" si="44"/>
        <v>63775.522668490019</v>
      </c>
      <c r="E315" s="40">
        <f t="shared" si="37"/>
        <v>0</v>
      </c>
      <c r="F315" s="39">
        <f t="shared" si="38"/>
        <v>0</v>
      </c>
      <c r="G315" s="39">
        <f t="shared" si="42"/>
        <v>0</v>
      </c>
      <c r="H315" s="39">
        <f t="shared" si="43"/>
        <v>0</v>
      </c>
      <c r="I315" s="39">
        <f t="shared" si="39"/>
        <v>0</v>
      </c>
      <c r="J315" s="39">
        <f>SUM($H$18:$H315)</f>
        <v>28877.613342450004</v>
      </c>
    </row>
    <row r="316" spans="1:10">
      <c r="A316" s="36">
        <f t="shared" si="40"/>
        <v>299</v>
      </c>
      <c r="B316" s="37">
        <f t="shared" si="36"/>
        <v>153250</v>
      </c>
      <c r="C316" s="39">
        <f t="shared" si="41"/>
        <v>0</v>
      </c>
      <c r="D316" s="39">
        <f t="shared" si="44"/>
        <v>63775.522668490019</v>
      </c>
      <c r="E316" s="40">
        <f t="shared" si="37"/>
        <v>0</v>
      </c>
      <c r="F316" s="39">
        <f t="shared" si="38"/>
        <v>0</v>
      </c>
      <c r="G316" s="39">
        <f t="shared" si="42"/>
        <v>0</v>
      </c>
      <c r="H316" s="39">
        <f t="shared" si="43"/>
        <v>0</v>
      </c>
      <c r="I316" s="39">
        <f t="shared" si="39"/>
        <v>0</v>
      </c>
      <c r="J316" s="39">
        <f>SUM($H$18:$H316)</f>
        <v>28877.613342450004</v>
      </c>
    </row>
    <row r="317" spans="1:10">
      <c r="A317" s="36">
        <f t="shared" si="40"/>
        <v>300</v>
      </c>
      <c r="B317" s="37">
        <f t="shared" si="36"/>
        <v>153616</v>
      </c>
      <c r="C317" s="39">
        <f t="shared" si="41"/>
        <v>0</v>
      </c>
      <c r="D317" s="39">
        <f t="shared" si="44"/>
        <v>63775.522668490019</v>
      </c>
      <c r="E317" s="40">
        <f t="shared" si="37"/>
        <v>0</v>
      </c>
      <c r="F317" s="39">
        <f t="shared" si="38"/>
        <v>0</v>
      </c>
      <c r="G317" s="39">
        <f t="shared" si="42"/>
        <v>0</v>
      </c>
      <c r="H317" s="39">
        <f t="shared" si="43"/>
        <v>0</v>
      </c>
      <c r="I317" s="39">
        <f t="shared" si="39"/>
        <v>0</v>
      </c>
      <c r="J317" s="39">
        <f>SUM($H$18:$H317)</f>
        <v>28877.613342450004</v>
      </c>
    </row>
    <row r="318" spans="1:10">
      <c r="A318" s="36">
        <f t="shared" si="40"/>
        <v>301</v>
      </c>
      <c r="B318" s="37">
        <f t="shared" si="36"/>
        <v>153981</v>
      </c>
      <c r="C318" s="39">
        <f t="shared" si="41"/>
        <v>0</v>
      </c>
      <c r="D318" s="39">
        <f t="shared" si="44"/>
        <v>63775.522668490019</v>
      </c>
      <c r="E318" s="40">
        <f t="shared" si="37"/>
        <v>0</v>
      </c>
      <c r="F318" s="39">
        <f t="shared" si="38"/>
        <v>0</v>
      </c>
      <c r="G318" s="39">
        <f t="shared" si="42"/>
        <v>0</v>
      </c>
      <c r="H318" s="39">
        <f t="shared" si="43"/>
        <v>0</v>
      </c>
      <c r="I318" s="39">
        <f t="shared" si="39"/>
        <v>0</v>
      </c>
      <c r="J318" s="39">
        <f>SUM($H$18:$H318)</f>
        <v>28877.613342450004</v>
      </c>
    </row>
    <row r="319" spans="1:10">
      <c r="A319" s="36">
        <f t="shared" si="40"/>
        <v>302</v>
      </c>
      <c r="B319" s="37">
        <f t="shared" si="36"/>
        <v>154346</v>
      </c>
      <c r="C319" s="39">
        <f t="shared" si="41"/>
        <v>0</v>
      </c>
      <c r="D319" s="39">
        <f t="shared" si="44"/>
        <v>63775.522668490019</v>
      </c>
      <c r="E319" s="40">
        <f t="shared" si="37"/>
        <v>0</v>
      </c>
      <c r="F319" s="39">
        <f t="shared" si="38"/>
        <v>0</v>
      </c>
      <c r="G319" s="39">
        <f t="shared" si="42"/>
        <v>0</v>
      </c>
      <c r="H319" s="39">
        <f t="shared" si="43"/>
        <v>0</v>
      </c>
      <c r="I319" s="39">
        <f t="shared" si="39"/>
        <v>0</v>
      </c>
      <c r="J319" s="39">
        <f>SUM($H$18:$H319)</f>
        <v>28877.613342450004</v>
      </c>
    </row>
    <row r="320" spans="1:10">
      <c r="A320" s="36">
        <f t="shared" si="40"/>
        <v>303</v>
      </c>
      <c r="B320" s="37">
        <f t="shared" si="36"/>
        <v>154711</v>
      </c>
      <c r="C320" s="39">
        <f t="shared" si="41"/>
        <v>0</v>
      </c>
      <c r="D320" s="39">
        <f t="shared" si="44"/>
        <v>63775.522668490019</v>
      </c>
      <c r="E320" s="40">
        <f t="shared" si="37"/>
        <v>0</v>
      </c>
      <c r="F320" s="39">
        <f t="shared" si="38"/>
        <v>0</v>
      </c>
      <c r="G320" s="39">
        <f t="shared" si="42"/>
        <v>0</v>
      </c>
      <c r="H320" s="39">
        <f t="shared" si="43"/>
        <v>0</v>
      </c>
      <c r="I320" s="39">
        <f t="shared" si="39"/>
        <v>0</v>
      </c>
      <c r="J320" s="39">
        <f>SUM($H$18:$H320)</f>
        <v>28877.613342450004</v>
      </c>
    </row>
    <row r="321" spans="1:10">
      <c r="A321" s="36">
        <f t="shared" si="40"/>
        <v>304</v>
      </c>
      <c r="B321" s="37">
        <f t="shared" si="36"/>
        <v>155077</v>
      </c>
      <c r="C321" s="39">
        <f t="shared" si="41"/>
        <v>0</v>
      </c>
      <c r="D321" s="39">
        <f t="shared" si="44"/>
        <v>63775.522668490019</v>
      </c>
      <c r="E321" s="40">
        <f t="shared" si="37"/>
        <v>0</v>
      </c>
      <c r="F321" s="39">
        <f t="shared" si="38"/>
        <v>0</v>
      </c>
      <c r="G321" s="39">
        <f t="shared" si="42"/>
        <v>0</v>
      </c>
      <c r="H321" s="39">
        <f t="shared" si="43"/>
        <v>0</v>
      </c>
      <c r="I321" s="39">
        <f t="shared" si="39"/>
        <v>0</v>
      </c>
      <c r="J321" s="39">
        <f>SUM($H$18:$H321)</f>
        <v>28877.613342450004</v>
      </c>
    </row>
    <row r="322" spans="1:10">
      <c r="A322" s="36">
        <f t="shared" si="40"/>
        <v>305</v>
      </c>
      <c r="B322" s="37">
        <f t="shared" si="36"/>
        <v>155442</v>
      </c>
      <c r="C322" s="39">
        <f t="shared" si="41"/>
        <v>0</v>
      </c>
      <c r="D322" s="39">
        <f t="shared" si="44"/>
        <v>63775.522668490019</v>
      </c>
      <c r="E322" s="40">
        <f t="shared" si="37"/>
        <v>0</v>
      </c>
      <c r="F322" s="39">
        <f t="shared" si="38"/>
        <v>0</v>
      </c>
      <c r="G322" s="39">
        <f t="shared" si="42"/>
        <v>0</v>
      </c>
      <c r="H322" s="39">
        <f t="shared" si="43"/>
        <v>0</v>
      </c>
      <c r="I322" s="39">
        <f t="shared" si="39"/>
        <v>0</v>
      </c>
      <c r="J322" s="39">
        <f>SUM($H$18:$H322)</f>
        <v>28877.613342450004</v>
      </c>
    </row>
    <row r="323" spans="1:10">
      <c r="A323" s="36">
        <f t="shared" si="40"/>
        <v>306</v>
      </c>
      <c r="B323" s="37">
        <f t="shared" si="36"/>
        <v>155807</v>
      </c>
      <c r="C323" s="39">
        <f t="shared" si="41"/>
        <v>0</v>
      </c>
      <c r="D323" s="39">
        <f t="shared" si="44"/>
        <v>63775.522668490019</v>
      </c>
      <c r="E323" s="40">
        <f t="shared" si="37"/>
        <v>0</v>
      </c>
      <c r="F323" s="39">
        <f t="shared" si="38"/>
        <v>0</v>
      </c>
      <c r="G323" s="39">
        <f t="shared" si="42"/>
        <v>0</v>
      </c>
      <c r="H323" s="39">
        <f t="shared" si="43"/>
        <v>0</v>
      </c>
      <c r="I323" s="39">
        <f t="shared" si="39"/>
        <v>0</v>
      </c>
      <c r="J323" s="39">
        <f>SUM($H$18:$H323)</f>
        <v>28877.613342450004</v>
      </c>
    </row>
    <row r="324" spans="1:10">
      <c r="A324" s="36">
        <f t="shared" si="40"/>
        <v>307</v>
      </c>
      <c r="B324" s="37">
        <f t="shared" si="36"/>
        <v>156172</v>
      </c>
      <c r="C324" s="39">
        <f t="shared" si="41"/>
        <v>0</v>
      </c>
      <c r="D324" s="39">
        <f t="shared" si="44"/>
        <v>63775.522668490019</v>
      </c>
      <c r="E324" s="40">
        <f t="shared" si="37"/>
        <v>0</v>
      </c>
      <c r="F324" s="39">
        <f t="shared" si="38"/>
        <v>0</v>
      </c>
      <c r="G324" s="39">
        <f t="shared" si="42"/>
        <v>0</v>
      </c>
      <c r="H324" s="39">
        <f t="shared" si="43"/>
        <v>0</v>
      </c>
      <c r="I324" s="39">
        <f t="shared" si="39"/>
        <v>0</v>
      </c>
      <c r="J324" s="39">
        <f>SUM($H$18:$H324)</f>
        <v>28877.613342450004</v>
      </c>
    </row>
    <row r="325" spans="1:10">
      <c r="A325" s="36">
        <f t="shared" si="40"/>
        <v>308</v>
      </c>
      <c r="B325" s="37">
        <f t="shared" si="36"/>
        <v>156538</v>
      </c>
      <c r="C325" s="39">
        <f t="shared" si="41"/>
        <v>0</v>
      </c>
      <c r="D325" s="39">
        <f t="shared" si="44"/>
        <v>63775.522668490019</v>
      </c>
      <c r="E325" s="40">
        <f t="shared" si="37"/>
        <v>0</v>
      </c>
      <c r="F325" s="39">
        <f t="shared" si="38"/>
        <v>0</v>
      </c>
      <c r="G325" s="39">
        <f t="shared" si="42"/>
        <v>0</v>
      </c>
      <c r="H325" s="39">
        <f t="shared" si="43"/>
        <v>0</v>
      </c>
      <c r="I325" s="39">
        <f t="shared" si="39"/>
        <v>0</v>
      </c>
      <c r="J325" s="39">
        <f>SUM($H$18:$H325)</f>
        <v>28877.613342450004</v>
      </c>
    </row>
    <row r="326" spans="1:10">
      <c r="A326" s="36">
        <f t="shared" si="40"/>
        <v>309</v>
      </c>
      <c r="B326" s="37">
        <f t="shared" si="36"/>
        <v>156903</v>
      </c>
      <c r="C326" s="39">
        <f t="shared" si="41"/>
        <v>0</v>
      </c>
      <c r="D326" s="39">
        <f t="shared" si="44"/>
        <v>63775.522668490019</v>
      </c>
      <c r="E326" s="40">
        <f t="shared" si="37"/>
        <v>0</v>
      </c>
      <c r="F326" s="39">
        <f t="shared" si="38"/>
        <v>0</v>
      </c>
      <c r="G326" s="39">
        <f t="shared" si="42"/>
        <v>0</v>
      </c>
      <c r="H326" s="39">
        <f t="shared" si="43"/>
        <v>0</v>
      </c>
      <c r="I326" s="39">
        <f t="shared" si="39"/>
        <v>0</v>
      </c>
      <c r="J326" s="39">
        <f>SUM($H$18:$H326)</f>
        <v>28877.613342450004</v>
      </c>
    </row>
    <row r="327" spans="1:10">
      <c r="A327" s="36">
        <f t="shared" si="40"/>
        <v>310</v>
      </c>
      <c r="B327" s="37">
        <f t="shared" si="36"/>
        <v>157268</v>
      </c>
      <c r="C327" s="39">
        <f t="shared" si="41"/>
        <v>0</v>
      </c>
      <c r="D327" s="39">
        <f t="shared" si="44"/>
        <v>63775.522668490019</v>
      </c>
      <c r="E327" s="40">
        <f t="shared" si="37"/>
        <v>0</v>
      </c>
      <c r="F327" s="39">
        <f t="shared" si="38"/>
        <v>0</v>
      </c>
      <c r="G327" s="39">
        <f t="shared" si="42"/>
        <v>0</v>
      </c>
      <c r="H327" s="39">
        <f t="shared" si="43"/>
        <v>0</v>
      </c>
      <c r="I327" s="39">
        <f t="shared" si="39"/>
        <v>0</v>
      </c>
      <c r="J327" s="39">
        <f>SUM($H$18:$H327)</f>
        <v>28877.613342450004</v>
      </c>
    </row>
    <row r="328" spans="1:10">
      <c r="A328" s="36">
        <f t="shared" si="40"/>
        <v>311</v>
      </c>
      <c r="B328" s="37">
        <f t="shared" si="36"/>
        <v>157633</v>
      </c>
      <c r="C328" s="39">
        <f t="shared" si="41"/>
        <v>0</v>
      </c>
      <c r="D328" s="39">
        <f t="shared" si="44"/>
        <v>63775.522668490019</v>
      </c>
      <c r="E328" s="40">
        <f t="shared" si="37"/>
        <v>0</v>
      </c>
      <c r="F328" s="39">
        <f t="shared" si="38"/>
        <v>0</v>
      </c>
      <c r="G328" s="39">
        <f t="shared" si="42"/>
        <v>0</v>
      </c>
      <c r="H328" s="39">
        <f t="shared" si="43"/>
        <v>0</v>
      </c>
      <c r="I328" s="39">
        <f t="shared" si="39"/>
        <v>0</v>
      </c>
      <c r="J328" s="39">
        <f>SUM($H$18:$H328)</f>
        <v>28877.613342450004</v>
      </c>
    </row>
    <row r="329" spans="1:10">
      <c r="A329" s="36">
        <f t="shared" si="40"/>
        <v>312</v>
      </c>
      <c r="B329" s="37">
        <f t="shared" si="36"/>
        <v>157999</v>
      </c>
      <c r="C329" s="39">
        <f t="shared" si="41"/>
        <v>0</v>
      </c>
      <c r="D329" s="39">
        <f t="shared" si="44"/>
        <v>63775.522668490019</v>
      </c>
      <c r="E329" s="40">
        <f t="shared" si="37"/>
        <v>0</v>
      </c>
      <c r="F329" s="39">
        <f t="shared" si="38"/>
        <v>0</v>
      </c>
      <c r="G329" s="39">
        <f t="shared" si="42"/>
        <v>0</v>
      </c>
      <c r="H329" s="39">
        <f t="shared" si="43"/>
        <v>0</v>
      </c>
      <c r="I329" s="39">
        <f t="shared" si="39"/>
        <v>0</v>
      </c>
      <c r="J329" s="39">
        <f>SUM($H$18:$H329)</f>
        <v>28877.613342450004</v>
      </c>
    </row>
    <row r="330" spans="1:10">
      <c r="A330" s="36">
        <f t="shared" si="40"/>
        <v>313</v>
      </c>
      <c r="B330" s="37">
        <f t="shared" si="36"/>
        <v>158364</v>
      </c>
      <c r="C330" s="39">
        <f t="shared" si="41"/>
        <v>0</v>
      </c>
      <c r="D330" s="39">
        <f t="shared" si="44"/>
        <v>63775.522668490019</v>
      </c>
      <c r="E330" s="40">
        <f t="shared" si="37"/>
        <v>0</v>
      </c>
      <c r="F330" s="39">
        <f t="shared" si="38"/>
        <v>0</v>
      </c>
      <c r="G330" s="39">
        <f t="shared" si="42"/>
        <v>0</v>
      </c>
      <c r="H330" s="39">
        <f t="shared" si="43"/>
        <v>0</v>
      </c>
      <c r="I330" s="39">
        <f t="shared" si="39"/>
        <v>0</v>
      </c>
      <c r="J330" s="39">
        <f>SUM($H$18:$H330)</f>
        <v>28877.613342450004</v>
      </c>
    </row>
    <row r="331" spans="1:10">
      <c r="A331" s="36">
        <f t="shared" si="40"/>
        <v>314</v>
      </c>
      <c r="B331" s="37">
        <f t="shared" si="36"/>
        <v>158729</v>
      </c>
      <c r="C331" s="39">
        <f t="shared" si="41"/>
        <v>0</v>
      </c>
      <c r="D331" s="39">
        <f t="shared" si="44"/>
        <v>63775.522668490019</v>
      </c>
      <c r="E331" s="40">
        <f t="shared" si="37"/>
        <v>0</v>
      </c>
      <c r="F331" s="39">
        <f t="shared" si="38"/>
        <v>0</v>
      </c>
      <c r="G331" s="39">
        <f t="shared" si="42"/>
        <v>0</v>
      </c>
      <c r="H331" s="39">
        <f t="shared" si="43"/>
        <v>0</v>
      </c>
      <c r="I331" s="39">
        <f t="shared" si="39"/>
        <v>0</v>
      </c>
      <c r="J331" s="39">
        <f>SUM($H$18:$H331)</f>
        <v>28877.613342450004</v>
      </c>
    </row>
    <row r="332" spans="1:10">
      <c r="A332" s="36">
        <f t="shared" si="40"/>
        <v>315</v>
      </c>
      <c r="B332" s="37">
        <f t="shared" si="36"/>
        <v>159094</v>
      </c>
      <c r="C332" s="39">
        <f t="shared" si="41"/>
        <v>0</v>
      </c>
      <c r="D332" s="39">
        <f t="shared" si="44"/>
        <v>63775.522668490019</v>
      </c>
      <c r="E332" s="40">
        <f t="shared" si="37"/>
        <v>0</v>
      </c>
      <c r="F332" s="39">
        <f t="shared" si="38"/>
        <v>0</v>
      </c>
      <c r="G332" s="39">
        <f t="shared" si="42"/>
        <v>0</v>
      </c>
      <c r="H332" s="39">
        <f t="shared" si="43"/>
        <v>0</v>
      </c>
      <c r="I332" s="39">
        <f t="shared" si="39"/>
        <v>0</v>
      </c>
      <c r="J332" s="39">
        <f>SUM($H$18:$H332)</f>
        <v>28877.613342450004</v>
      </c>
    </row>
    <row r="333" spans="1:10">
      <c r="A333" s="36">
        <f t="shared" si="40"/>
        <v>316</v>
      </c>
      <c r="B333" s="37">
        <f t="shared" si="36"/>
        <v>159460</v>
      </c>
      <c r="C333" s="39">
        <f t="shared" si="41"/>
        <v>0</v>
      </c>
      <c r="D333" s="39">
        <f t="shared" si="44"/>
        <v>63775.522668490019</v>
      </c>
      <c r="E333" s="40">
        <f t="shared" si="37"/>
        <v>0</v>
      </c>
      <c r="F333" s="39">
        <f t="shared" si="38"/>
        <v>0</v>
      </c>
      <c r="G333" s="39">
        <f t="shared" si="42"/>
        <v>0</v>
      </c>
      <c r="H333" s="39">
        <f t="shared" si="43"/>
        <v>0</v>
      </c>
      <c r="I333" s="39">
        <f t="shared" si="39"/>
        <v>0</v>
      </c>
      <c r="J333" s="39">
        <f>SUM($H$18:$H333)</f>
        <v>28877.613342450004</v>
      </c>
    </row>
    <row r="334" spans="1:10">
      <c r="A334" s="36">
        <f t="shared" si="40"/>
        <v>317</v>
      </c>
      <c r="B334" s="37">
        <f t="shared" si="36"/>
        <v>159825</v>
      </c>
      <c r="C334" s="39">
        <f t="shared" si="41"/>
        <v>0</v>
      </c>
      <c r="D334" s="39">
        <f t="shared" si="44"/>
        <v>63775.522668490019</v>
      </c>
      <c r="E334" s="40">
        <f t="shared" si="37"/>
        <v>0</v>
      </c>
      <c r="F334" s="39">
        <f t="shared" si="38"/>
        <v>0</v>
      </c>
      <c r="G334" s="39">
        <f t="shared" si="42"/>
        <v>0</v>
      </c>
      <c r="H334" s="39">
        <f t="shared" si="43"/>
        <v>0</v>
      </c>
      <c r="I334" s="39">
        <f t="shared" si="39"/>
        <v>0</v>
      </c>
      <c r="J334" s="39">
        <f>SUM($H$18:$H334)</f>
        <v>28877.613342450004</v>
      </c>
    </row>
    <row r="335" spans="1:10">
      <c r="A335" s="36">
        <f t="shared" si="40"/>
        <v>318</v>
      </c>
      <c r="B335" s="37">
        <f t="shared" si="36"/>
        <v>160190</v>
      </c>
      <c r="C335" s="39">
        <f t="shared" si="41"/>
        <v>0</v>
      </c>
      <c r="D335" s="39">
        <f t="shared" si="44"/>
        <v>63775.522668490019</v>
      </c>
      <c r="E335" s="40">
        <f t="shared" si="37"/>
        <v>0</v>
      </c>
      <c r="F335" s="39">
        <f t="shared" si="38"/>
        <v>0</v>
      </c>
      <c r="G335" s="39">
        <f t="shared" si="42"/>
        <v>0</v>
      </c>
      <c r="H335" s="39">
        <f t="shared" si="43"/>
        <v>0</v>
      </c>
      <c r="I335" s="39">
        <f t="shared" si="39"/>
        <v>0</v>
      </c>
      <c r="J335" s="39">
        <f>SUM($H$18:$H335)</f>
        <v>28877.613342450004</v>
      </c>
    </row>
    <row r="336" spans="1:10">
      <c r="A336" s="36">
        <f t="shared" si="40"/>
        <v>319</v>
      </c>
      <c r="B336" s="37">
        <f t="shared" si="36"/>
        <v>160555</v>
      </c>
      <c r="C336" s="39">
        <f t="shared" si="41"/>
        <v>0</v>
      </c>
      <c r="D336" s="39">
        <f t="shared" si="44"/>
        <v>63775.522668490019</v>
      </c>
      <c r="E336" s="40">
        <f t="shared" si="37"/>
        <v>0</v>
      </c>
      <c r="F336" s="39">
        <f t="shared" si="38"/>
        <v>0</v>
      </c>
      <c r="G336" s="39">
        <f t="shared" si="42"/>
        <v>0</v>
      </c>
      <c r="H336" s="39">
        <f t="shared" si="43"/>
        <v>0</v>
      </c>
      <c r="I336" s="39">
        <f t="shared" si="39"/>
        <v>0</v>
      </c>
      <c r="J336" s="39">
        <f>SUM($H$18:$H336)</f>
        <v>28877.613342450004</v>
      </c>
    </row>
    <row r="337" spans="1:10">
      <c r="A337" s="36">
        <f t="shared" si="40"/>
        <v>320</v>
      </c>
      <c r="B337" s="37">
        <f t="shared" si="36"/>
        <v>160921</v>
      </c>
      <c r="C337" s="39">
        <f t="shared" si="41"/>
        <v>0</v>
      </c>
      <c r="D337" s="39">
        <f t="shared" si="44"/>
        <v>63775.522668490019</v>
      </c>
      <c r="E337" s="40">
        <f t="shared" si="37"/>
        <v>0</v>
      </c>
      <c r="F337" s="39">
        <f t="shared" si="38"/>
        <v>0</v>
      </c>
      <c r="G337" s="39">
        <f t="shared" si="42"/>
        <v>0</v>
      </c>
      <c r="H337" s="39">
        <f t="shared" si="43"/>
        <v>0</v>
      </c>
      <c r="I337" s="39">
        <f t="shared" si="39"/>
        <v>0</v>
      </c>
      <c r="J337" s="39">
        <f>SUM($H$18:$H337)</f>
        <v>28877.613342450004</v>
      </c>
    </row>
    <row r="338" spans="1:10">
      <c r="A338" s="36">
        <f t="shared" si="40"/>
        <v>321</v>
      </c>
      <c r="B338" s="37">
        <f t="shared" ref="B338:B377" si="45">IF(Pay_Num&lt;&gt;"",DATE(YEAR(Loan_Start),MONTH(Loan_Start)+(Pay_Num)*12/Num_Pmt_Per_Year,DAY(Loan_Start)),"")</f>
        <v>161286</v>
      </c>
      <c r="C338" s="39">
        <f t="shared" si="41"/>
        <v>0</v>
      </c>
      <c r="D338" s="39">
        <f t="shared" si="44"/>
        <v>63775.522668490019</v>
      </c>
      <c r="E338" s="40">
        <f t="shared" ref="E338:E377" si="46">IF(AND(Pay_Num&lt;&gt;"",Sched_Pay+Scheduled_Extra_Payments&lt;Beg_Bal),Scheduled_Extra_Payments,IF(AND(Pay_Num&lt;&gt;"",Beg_Bal-Sched_Pay&gt;0),Beg_Bal-Sched_Pay,IF(Pay_Num&lt;&gt;"",0,"")))</f>
        <v>0</v>
      </c>
      <c r="F338" s="39">
        <f t="shared" ref="F338:F377" si="47">IF(AND(Pay_Num&lt;&gt;"",Sched_Pay+Extra_Pay&lt;Beg_Bal),Sched_Pay+Extra_Pay,IF(Pay_Num&lt;&gt;"",Beg_Bal,""))</f>
        <v>0</v>
      </c>
      <c r="G338" s="39">
        <f t="shared" si="42"/>
        <v>0</v>
      </c>
      <c r="H338" s="39">
        <f t="shared" si="43"/>
        <v>0</v>
      </c>
      <c r="I338" s="39">
        <f t="shared" ref="I338:I377" si="48">IF(AND(Pay_Num&lt;&gt;"",Sched_Pay+Extra_Pay&lt;Beg_Bal),Beg_Bal-Princ,IF(Pay_Num&lt;&gt;"",0,""))</f>
        <v>0</v>
      </c>
      <c r="J338" s="39">
        <f>SUM($H$18:$H338)</f>
        <v>28877.613342450004</v>
      </c>
    </row>
    <row r="339" spans="1:10">
      <c r="A339" s="36">
        <f t="shared" ref="A339:A377" si="49">IF(Values_Entered,A338+1,"")</f>
        <v>322</v>
      </c>
      <c r="B339" s="37">
        <f t="shared" si="45"/>
        <v>161651</v>
      </c>
      <c r="C339" s="39">
        <f t="shared" ref="C339:C377" si="50">IF(Pay_Num&lt;&gt;"",I338,"")</f>
        <v>0</v>
      </c>
      <c r="D339" s="39">
        <f t="shared" si="44"/>
        <v>63775.522668490019</v>
      </c>
      <c r="E339" s="40">
        <f t="shared" si="46"/>
        <v>0</v>
      </c>
      <c r="F339" s="39">
        <f t="shared" si="47"/>
        <v>0</v>
      </c>
      <c r="G339" s="39">
        <f t="shared" ref="G339:G377" si="51">IF(Pay_Num&lt;&gt;"",Total_Pay-Int,"")</f>
        <v>0</v>
      </c>
      <c r="H339" s="39">
        <f t="shared" ref="H339:H377" si="52">IF(Pay_Num&lt;&gt;"",Beg_Bal*Interest_Rate/Num_Pmt_Per_Year,"")</f>
        <v>0</v>
      </c>
      <c r="I339" s="39">
        <f t="shared" si="48"/>
        <v>0</v>
      </c>
      <c r="J339" s="39">
        <f>SUM($H$18:$H339)</f>
        <v>28877.613342450004</v>
      </c>
    </row>
    <row r="340" spans="1:10">
      <c r="A340" s="36">
        <f t="shared" si="49"/>
        <v>323</v>
      </c>
      <c r="B340" s="37">
        <f t="shared" si="45"/>
        <v>162016</v>
      </c>
      <c r="C340" s="39">
        <f t="shared" si="50"/>
        <v>0</v>
      </c>
      <c r="D340" s="39">
        <f t="shared" ref="D340:D377" si="53">IF(Pay_Num&lt;&gt;"",Scheduled_Monthly_Payment,"")</f>
        <v>63775.522668490019</v>
      </c>
      <c r="E340" s="40">
        <f t="shared" si="46"/>
        <v>0</v>
      </c>
      <c r="F340" s="39">
        <f t="shared" si="47"/>
        <v>0</v>
      </c>
      <c r="G340" s="39">
        <f t="shared" si="51"/>
        <v>0</v>
      </c>
      <c r="H340" s="39">
        <f t="shared" si="52"/>
        <v>0</v>
      </c>
      <c r="I340" s="39">
        <f t="shared" si="48"/>
        <v>0</v>
      </c>
      <c r="J340" s="39">
        <f>SUM($H$18:$H340)</f>
        <v>28877.613342450004</v>
      </c>
    </row>
    <row r="341" spans="1:10">
      <c r="A341" s="36">
        <f t="shared" si="49"/>
        <v>324</v>
      </c>
      <c r="B341" s="37">
        <f t="shared" si="45"/>
        <v>162382</v>
      </c>
      <c r="C341" s="39">
        <f t="shared" si="50"/>
        <v>0</v>
      </c>
      <c r="D341" s="39">
        <f t="shared" si="53"/>
        <v>63775.522668490019</v>
      </c>
      <c r="E341" s="40">
        <f t="shared" si="46"/>
        <v>0</v>
      </c>
      <c r="F341" s="39">
        <f t="shared" si="47"/>
        <v>0</v>
      </c>
      <c r="G341" s="39">
        <f t="shared" si="51"/>
        <v>0</v>
      </c>
      <c r="H341" s="39">
        <f t="shared" si="52"/>
        <v>0</v>
      </c>
      <c r="I341" s="39">
        <f t="shared" si="48"/>
        <v>0</v>
      </c>
      <c r="J341" s="39">
        <f>SUM($H$18:$H341)</f>
        <v>28877.613342450004</v>
      </c>
    </row>
    <row r="342" spans="1:10">
      <c r="A342" s="36">
        <f t="shared" si="49"/>
        <v>325</v>
      </c>
      <c r="B342" s="37">
        <f t="shared" si="45"/>
        <v>162747</v>
      </c>
      <c r="C342" s="39">
        <f t="shared" si="50"/>
        <v>0</v>
      </c>
      <c r="D342" s="39">
        <f t="shared" si="53"/>
        <v>63775.522668490019</v>
      </c>
      <c r="E342" s="40">
        <f t="shared" si="46"/>
        <v>0</v>
      </c>
      <c r="F342" s="39">
        <f t="shared" si="47"/>
        <v>0</v>
      </c>
      <c r="G342" s="39">
        <f t="shared" si="51"/>
        <v>0</v>
      </c>
      <c r="H342" s="39">
        <f t="shared" si="52"/>
        <v>0</v>
      </c>
      <c r="I342" s="39">
        <f t="shared" si="48"/>
        <v>0</v>
      </c>
      <c r="J342" s="39">
        <f>SUM($H$18:$H342)</f>
        <v>28877.613342450004</v>
      </c>
    </row>
    <row r="343" spans="1:10">
      <c r="A343" s="36">
        <f t="shared" si="49"/>
        <v>326</v>
      </c>
      <c r="B343" s="37">
        <f t="shared" si="45"/>
        <v>163112</v>
      </c>
      <c r="C343" s="39">
        <f t="shared" si="50"/>
        <v>0</v>
      </c>
      <c r="D343" s="39">
        <f t="shared" si="53"/>
        <v>63775.522668490019</v>
      </c>
      <c r="E343" s="40">
        <f t="shared" si="46"/>
        <v>0</v>
      </c>
      <c r="F343" s="39">
        <f t="shared" si="47"/>
        <v>0</v>
      </c>
      <c r="G343" s="39">
        <f t="shared" si="51"/>
        <v>0</v>
      </c>
      <c r="H343" s="39">
        <f t="shared" si="52"/>
        <v>0</v>
      </c>
      <c r="I343" s="39">
        <f t="shared" si="48"/>
        <v>0</v>
      </c>
      <c r="J343" s="39">
        <f>SUM($H$18:$H343)</f>
        <v>28877.613342450004</v>
      </c>
    </row>
    <row r="344" spans="1:10">
      <c r="A344" s="36">
        <f t="shared" si="49"/>
        <v>327</v>
      </c>
      <c r="B344" s="37">
        <f t="shared" si="45"/>
        <v>163477</v>
      </c>
      <c r="C344" s="39">
        <f t="shared" si="50"/>
        <v>0</v>
      </c>
      <c r="D344" s="39">
        <f t="shared" si="53"/>
        <v>63775.522668490019</v>
      </c>
      <c r="E344" s="40">
        <f t="shared" si="46"/>
        <v>0</v>
      </c>
      <c r="F344" s="39">
        <f t="shared" si="47"/>
        <v>0</v>
      </c>
      <c r="G344" s="39">
        <f t="shared" si="51"/>
        <v>0</v>
      </c>
      <c r="H344" s="39">
        <f t="shared" si="52"/>
        <v>0</v>
      </c>
      <c r="I344" s="39">
        <f t="shared" si="48"/>
        <v>0</v>
      </c>
      <c r="J344" s="39">
        <f>SUM($H$18:$H344)</f>
        <v>28877.613342450004</v>
      </c>
    </row>
    <row r="345" spans="1:10">
      <c r="A345" s="36">
        <f t="shared" si="49"/>
        <v>328</v>
      </c>
      <c r="B345" s="37">
        <f t="shared" si="45"/>
        <v>163843</v>
      </c>
      <c r="C345" s="39">
        <f t="shared" si="50"/>
        <v>0</v>
      </c>
      <c r="D345" s="39">
        <f t="shared" si="53"/>
        <v>63775.522668490019</v>
      </c>
      <c r="E345" s="40">
        <f t="shared" si="46"/>
        <v>0</v>
      </c>
      <c r="F345" s="39">
        <f t="shared" si="47"/>
        <v>0</v>
      </c>
      <c r="G345" s="39">
        <f t="shared" si="51"/>
        <v>0</v>
      </c>
      <c r="H345" s="39">
        <f t="shared" si="52"/>
        <v>0</v>
      </c>
      <c r="I345" s="39">
        <f t="shared" si="48"/>
        <v>0</v>
      </c>
      <c r="J345" s="39">
        <f>SUM($H$18:$H345)</f>
        <v>28877.613342450004</v>
      </c>
    </row>
    <row r="346" spans="1:10">
      <c r="A346" s="36">
        <f t="shared" si="49"/>
        <v>329</v>
      </c>
      <c r="B346" s="37">
        <f t="shared" si="45"/>
        <v>164208</v>
      </c>
      <c r="C346" s="39">
        <f t="shared" si="50"/>
        <v>0</v>
      </c>
      <c r="D346" s="39">
        <f t="shared" si="53"/>
        <v>63775.522668490019</v>
      </c>
      <c r="E346" s="40">
        <f t="shared" si="46"/>
        <v>0</v>
      </c>
      <c r="F346" s="39">
        <f t="shared" si="47"/>
        <v>0</v>
      </c>
      <c r="G346" s="39">
        <f t="shared" si="51"/>
        <v>0</v>
      </c>
      <c r="H346" s="39">
        <f t="shared" si="52"/>
        <v>0</v>
      </c>
      <c r="I346" s="39">
        <f t="shared" si="48"/>
        <v>0</v>
      </c>
      <c r="J346" s="39">
        <f>SUM($H$18:$H346)</f>
        <v>28877.613342450004</v>
      </c>
    </row>
    <row r="347" spans="1:10">
      <c r="A347" s="36">
        <f t="shared" si="49"/>
        <v>330</v>
      </c>
      <c r="B347" s="37">
        <f t="shared" si="45"/>
        <v>164573</v>
      </c>
      <c r="C347" s="39">
        <f t="shared" si="50"/>
        <v>0</v>
      </c>
      <c r="D347" s="39">
        <f t="shared" si="53"/>
        <v>63775.522668490019</v>
      </c>
      <c r="E347" s="40">
        <f t="shared" si="46"/>
        <v>0</v>
      </c>
      <c r="F347" s="39">
        <f t="shared" si="47"/>
        <v>0</v>
      </c>
      <c r="G347" s="39">
        <f t="shared" si="51"/>
        <v>0</v>
      </c>
      <c r="H347" s="39">
        <f t="shared" si="52"/>
        <v>0</v>
      </c>
      <c r="I347" s="39">
        <f t="shared" si="48"/>
        <v>0</v>
      </c>
      <c r="J347" s="39">
        <f>SUM($H$18:$H347)</f>
        <v>28877.613342450004</v>
      </c>
    </row>
    <row r="348" spans="1:10">
      <c r="A348" s="36">
        <f t="shared" si="49"/>
        <v>331</v>
      </c>
      <c r="B348" s="37">
        <f t="shared" si="45"/>
        <v>164938</v>
      </c>
      <c r="C348" s="39">
        <f t="shared" si="50"/>
        <v>0</v>
      </c>
      <c r="D348" s="39">
        <f t="shared" si="53"/>
        <v>63775.522668490019</v>
      </c>
      <c r="E348" s="40">
        <f t="shared" si="46"/>
        <v>0</v>
      </c>
      <c r="F348" s="39">
        <f t="shared" si="47"/>
        <v>0</v>
      </c>
      <c r="G348" s="39">
        <f t="shared" si="51"/>
        <v>0</v>
      </c>
      <c r="H348" s="39">
        <f t="shared" si="52"/>
        <v>0</v>
      </c>
      <c r="I348" s="39">
        <f t="shared" si="48"/>
        <v>0</v>
      </c>
      <c r="J348" s="39">
        <f>SUM($H$18:$H348)</f>
        <v>28877.613342450004</v>
      </c>
    </row>
    <row r="349" spans="1:10">
      <c r="A349" s="36">
        <f t="shared" si="49"/>
        <v>332</v>
      </c>
      <c r="B349" s="37">
        <f t="shared" si="45"/>
        <v>165304</v>
      </c>
      <c r="C349" s="39">
        <f t="shared" si="50"/>
        <v>0</v>
      </c>
      <c r="D349" s="39">
        <f t="shared" si="53"/>
        <v>63775.522668490019</v>
      </c>
      <c r="E349" s="40">
        <f t="shared" si="46"/>
        <v>0</v>
      </c>
      <c r="F349" s="39">
        <f t="shared" si="47"/>
        <v>0</v>
      </c>
      <c r="G349" s="39">
        <f t="shared" si="51"/>
        <v>0</v>
      </c>
      <c r="H349" s="39">
        <f t="shared" si="52"/>
        <v>0</v>
      </c>
      <c r="I349" s="39">
        <f t="shared" si="48"/>
        <v>0</v>
      </c>
      <c r="J349" s="39">
        <f>SUM($H$18:$H349)</f>
        <v>28877.613342450004</v>
      </c>
    </row>
    <row r="350" spans="1:10">
      <c r="A350" s="36">
        <f t="shared" si="49"/>
        <v>333</v>
      </c>
      <c r="B350" s="37">
        <f t="shared" si="45"/>
        <v>165669</v>
      </c>
      <c r="C350" s="39">
        <f t="shared" si="50"/>
        <v>0</v>
      </c>
      <c r="D350" s="39">
        <f t="shared" si="53"/>
        <v>63775.522668490019</v>
      </c>
      <c r="E350" s="40">
        <f t="shared" si="46"/>
        <v>0</v>
      </c>
      <c r="F350" s="39">
        <f t="shared" si="47"/>
        <v>0</v>
      </c>
      <c r="G350" s="39">
        <f t="shared" si="51"/>
        <v>0</v>
      </c>
      <c r="H350" s="39">
        <f t="shared" si="52"/>
        <v>0</v>
      </c>
      <c r="I350" s="39">
        <f t="shared" si="48"/>
        <v>0</v>
      </c>
      <c r="J350" s="39">
        <f>SUM($H$18:$H350)</f>
        <v>28877.613342450004</v>
      </c>
    </row>
    <row r="351" spans="1:10">
      <c r="A351" s="36">
        <f t="shared" si="49"/>
        <v>334</v>
      </c>
      <c r="B351" s="37">
        <f t="shared" si="45"/>
        <v>166034</v>
      </c>
      <c r="C351" s="39">
        <f t="shared" si="50"/>
        <v>0</v>
      </c>
      <c r="D351" s="39">
        <f t="shared" si="53"/>
        <v>63775.522668490019</v>
      </c>
      <c r="E351" s="40">
        <f t="shared" si="46"/>
        <v>0</v>
      </c>
      <c r="F351" s="39">
        <f t="shared" si="47"/>
        <v>0</v>
      </c>
      <c r="G351" s="39">
        <f t="shared" si="51"/>
        <v>0</v>
      </c>
      <c r="H351" s="39">
        <f t="shared" si="52"/>
        <v>0</v>
      </c>
      <c r="I351" s="39">
        <f t="shared" si="48"/>
        <v>0</v>
      </c>
      <c r="J351" s="39">
        <f>SUM($H$18:$H351)</f>
        <v>28877.613342450004</v>
      </c>
    </row>
    <row r="352" spans="1:10">
      <c r="A352" s="36">
        <f t="shared" si="49"/>
        <v>335</v>
      </c>
      <c r="B352" s="37">
        <f t="shared" si="45"/>
        <v>166399</v>
      </c>
      <c r="C352" s="39">
        <f t="shared" si="50"/>
        <v>0</v>
      </c>
      <c r="D352" s="39">
        <f t="shared" si="53"/>
        <v>63775.522668490019</v>
      </c>
      <c r="E352" s="40">
        <f t="shared" si="46"/>
        <v>0</v>
      </c>
      <c r="F352" s="39">
        <f t="shared" si="47"/>
        <v>0</v>
      </c>
      <c r="G352" s="39">
        <f t="shared" si="51"/>
        <v>0</v>
      </c>
      <c r="H352" s="39">
        <f t="shared" si="52"/>
        <v>0</v>
      </c>
      <c r="I352" s="39">
        <f t="shared" si="48"/>
        <v>0</v>
      </c>
      <c r="J352" s="39">
        <f>SUM($H$18:$H352)</f>
        <v>28877.613342450004</v>
      </c>
    </row>
    <row r="353" spans="1:10">
      <c r="A353" s="36">
        <f t="shared" si="49"/>
        <v>336</v>
      </c>
      <c r="B353" s="37">
        <f t="shared" si="45"/>
        <v>166765</v>
      </c>
      <c r="C353" s="39">
        <f t="shared" si="50"/>
        <v>0</v>
      </c>
      <c r="D353" s="39">
        <f t="shared" si="53"/>
        <v>63775.522668490019</v>
      </c>
      <c r="E353" s="40">
        <f t="shared" si="46"/>
        <v>0</v>
      </c>
      <c r="F353" s="39">
        <f t="shared" si="47"/>
        <v>0</v>
      </c>
      <c r="G353" s="39">
        <f t="shared" si="51"/>
        <v>0</v>
      </c>
      <c r="H353" s="39">
        <f t="shared" si="52"/>
        <v>0</v>
      </c>
      <c r="I353" s="39">
        <f t="shared" si="48"/>
        <v>0</v>
      </c>
      <c r="J353" s="39">
        <f>SUM($H$18:$H353)</f>
        <v>28877.613342450004</v>
      </c>
    </row>
    <row r="354" spans="1:10">
      <c r="A354" s="36">
        <f t="shared" si="49"/>
        <v>337</v>
      </c>
      <c r="B354" s="37">
        <f t="shared" si="45"/>
        <v>167130</v>
      </c>
      <c r="C354" s="39">
        <f t="shared" si="50"/>
        <v>0</v>
      </c>
      <c r="D354" s="39">
        <f t="shared" si="53"/>
        <v>63775.522668490019</v>
      </c>
      <c r="E354" s="40">
        <f t="shared" si="46"/>
        <v>0</v>
      </c>
      <c r="F354" s="39">
        <f t="shared" si="47"/>
        <v>0</v>
      </c>
      <c r="G354" s="39">
        <f t="shared" si="51"/>
        <v>0</v>
      </c>
      <c r="H354" s="39">
        <f t="shared" si="52"/>
        <v>0</v>
      </c>
      <c r="I354" s="39">
        <f t="shared" si="48"/>
        <v>0</v>
      </c>
      <c r="J354" s="39">
        <f>SUM($H$18:$H354)</f>
        <v>28877.613342450004</v>
      </c>
    </row>
    <row r="355" spans="1:10">
      <c r="A355" s="36">
        <f t="shared" si="49"/>
        <v>338</v>
      </c>
      <c r="B355" s="37">
        <f t="shared" si="45"/>
        <v>167495</v>
      </c>
      <c r="C355" s="39">
        <f t="shared" si="50"/>
        <v>0</v>
      </c>
      <c r="D355" s="39">
        <f t="shared" si="53"/>
        <v>63775.522668490019</v>
      </c>
      <c r="E355" s="40">
        <f t="shared" si="46"/>
        <v>0</v>
      </c>
      <c r="F355" s="39">
        <f t="shared" si="47"/>
        <v>0</v>
      </c>
      <c r="G355" s="39">
        <f t="shared" si="51"/>
        <v>0</v>
      </c>
      <c r="H355" s="39">
        <f t="shared" si="52"/>
        <v>0</v>
      </c>
      <c r="I355" s="39">
        <f t="shared" si="48"/>
        <v>0</v>
      </c>
      <c r="J355" s="39">
        <f>SUM($H$18:$H355)</f>
        <v>28877.613342450004</v>
      </c>
    </row>
    <row r="356" spans="1:10">
      <c r="A356" s="36">
        <f t="shared" si="49"/>
        <v>339</v>
      </c>
      <c r="B356" s="37">
        <f t="shared" si="45"/>
        <v>167860</v>
      </c>
      <c r="C356" s="39">
        <f t="shared" si="50"/>
        <v>0</v>
      </c>
      <c r="D356" s="39">
        <f t="shared" si="53"/>
        <v>63775.522668490019</v>
      </c>
      <c r="E356" s="40">
        <f t="shared" si="46"/>
        <v>0</v>
      </c>
      <c r="F356" s="39">
        <f t="shared" si="47"/>
        <v>0</v>
      </c>
      <c r="G356" s="39">
        <f t="shared" si="51"/>
        <v>0</v>
      </c>
      <c r="H356" s="39">
        <f t="shared" si="52"/>
        <v>0</v>
      </c>
      <c r="I356" s="39">
        <f t="shared" si="48"/>
        <v>0</v>
      </c>
      <c r="J356" s="39">
        <f>SUM($H$18:$H356)</f>
        <v>28877.613342450004</v>
      </c>
    </row>
    <row r="357" spans="1:10">
      <c r="A357" s="36">
        <f t="shared" si="49"/>
        <v>340</v>
      </c>
      <c r="B357" s="37">
        <f t="shared" si="45"/>
        <v>168226</v>
      </c>
      <c r="C357" s="39">
        <f t="shared" si="50"/>
        <v>0</v>
      </c>
      <c r="D357" s="39">
        <f t="shared" si="53"/>
        <v>63775.522668490019</v>
      </c>
      <c r="E357" s="40">
        <f t="shared" si="46"/>
        <v>0</v>
      </c>
      <c r="F357" s="39">
        <f t="shared" si="47"/>
        <v>0</v>
      </c>
      <c r="G357" s="39">
        <f t="shared" si="51"/>
        <v>0</v>
      </c>
      <c r="H357" s="39">
        <f t="shared" si="52"/>
        <v>0</v>
      </c>
      <c r="I357" s="39">
        <f t="shared" si="48"/>
        <v>0</v>
      </c>
      <c r="J357" s="39">
        <f>SUM($H$18:$H357)</f>
        <v>28877.613342450004</v>
      </c>
    </row>
    <row r="358" spans="1:10">
      <c r="A358" s="36">
        <f t="shared" si="49"/>
        <v>341</v>
      </c>
      <c r="B358" s="37">
        <f t="shared" si="45"/>
        <v>168591</v>
      </c>
      <c r="C358" s="39">
        <f t="shared" si="50"/>
        <v>0</v>
      </c>
      <c r="D358" s="39">
        <f t="shared" si="53"/>
        <v>63775.522668490019</v>
      </c>
      <c r="E358" s="40">
        <f t="shared" si="46"/>
        <v>0</v>
      </c>
      <c r="F358" s="39">
        <f t="shared" si="47"/>
        <v>0</v>
      </c>
      <c r="G358" s="39">
        <f t="shared" si="51"/>
        <v>0</v>
      </c>
      <c r="H358" s="39">
        <f t="shared" si="52"/>
        <v>0</v>
      </c>
      <c r="I358" s="39">
        <f t="shared" si="48"/>
        <v>0</v>
      </c>
      <c r="J358" s="39">
        <f>SUM($H$18:$H358)</f>
        <v>28877.613342450004</v>
      </c>
    </row>
    <row r="359" spans="1:10">
      <c r="A359" s="36">
        <f t="shared" si="49"/>
        <v>342</v>
      </c>
      <c r="B359" s="37">
        <f t="shared" si="45"/>
        <v>168956</v>
      </c>
      <c r="C359" s="39">
        <f t="shared" si="50"/>
        <v>0</v>
      </c>
      <c r="D359" s="39">
        <f t="shared" si="53"/>
        <v>63775.522668490019</v>
      </c>
      <c r="E359" s="40">
        <f t="shared" si="46"/>
        <v>0</v>
      </c>
      <c r="F359" s="39">
        <f t="shared" si="47"/>
        <v>0</v>
      </c>
      <c r="G359" s="39">
        <f t="shared" si="51"/>
        <v>0</v>
      </c>
      <c r="H359" s="39">
        <f t="shared" si="52"/>
        <v>0</v>
      </c>
      <c r="I359" s="39">
        <f t="shared" si="48"/>
        <v>0</v>
      </c>
      <c r="J359" s="39">
        <f>SUM($H$18:$H359)</f>
        <v>28877.613342450004</v>
      </c>
    </row>
    <row r="360" spans="1:10">
      <c r="A360" s="36">
        <f t="shared" si="49"/>
        <v>343</v>
      </c>
      <c r="B360" s="37">
        <f t="shared" si="45"/>
        <v>169321</v>
      </c>
      <c r="C360" s="39">
        <f t="shared" si="50"/>
        <v>0</v>
      </c>
      <c r="D360" s="39">
        <f t="shared" si="53"/>
        <v>63775.522668490019</v>
      </c>
      <c r="E360" s="40">
        <f t="shared" si="46"/>
        <v>0</v>
      </c>
      <c r="F360" s="39">
        <f t="shared" si="47"/>
        <v>0</v>
      </c>
      <c r="G360" s="39">
        <f t="shared" si="51"/>
        <v>0</v>
      </c>
      <c r="H360" s="39">
        <f t="shared" si="52"/>
        <v>0</v>
      </c>
      <c r="I360" s="39">
        <f t="shared" si="48"/>
        <v>0</v>
      </c>
      <c r="J360" s="39">
        <f>SUM($H$18:$H360)</f>
        <v>28877.613342450004</v>
      </c>
    </row>
    <row r="361" spans="1:10">
      <c r="A361" s="36">
        <f t="shared" si="49"/>
        <v>344</v>
      </c>
      <c r="B361" s="37">
        <f t="shared" si="45"/>
        <v>169687</v>
      </c>
      <c r="C361" s="39">
        <f t="shared" si="50"/>
        <v>0</v>
      </c>
      <c r="D361" s="39">
        <f t="shared" si="53"/>
        <v>63775.522668490019</v>
      </c>
      <c r="E361" s="40">
        <f t="shared" si="46"/>
        <v>0</v>
      </c>
      <c r="F361" s="39">
        <f t="shared" si="47"/>
        <v>0</v>
      </c>
      <c r="G361" s="39">
        <f t="shared" si="51"/>
        <v>0</v>
      </c>
      <c r="H361" s="39">
        <f t="shared" si="52"/>
        <v>0</v>
      </c>
      <c r="I361" s="39">
        <f t="shared" si="48"/>
        <v>0</v>
      </c>
      <c r="J361" s="39">
        <f>SUM($H$18:$H361)</f>
        <v>28877.613342450004</v>
      </c>
    </row>
    <row r="362" spans="1:10">
      <c r="A362" s="36">
        <f t="shared" si="49"/>
        <v>345</v>
      </c>
      <c r="B362" s="37">
        <f t="shared" si="45"/>
        <v>170052</v>
      </c>
      <c r="C362" s="39">
        <f t="shared" si="50"/>
        <v>0</v>
      </c>
      <c r="D362" s="39">
        <f t="shared" si="53"/>
        <v>63775.522668490019</v>
      </c>
      <c r="E362" s="40">
        <f t="shared" si="46"/>
        <v>0</v>
      </c>
      <c r="F362" s="39">
        <f t="shared" si="47"/>
        <v>0</v>
      </c>
      <c r="G362" s="39">
        <f t="shared" si="51"/>
        <v>0</v>
      </c>
      <c r="H362" s="39">
        <f t="shared" si="52"/>
        <v>0</v>
      </c>
      <c r="I362" s="39">
        <f t="shared" si="48"/>
        <v>0</v>
      </c>
      <c r="J362" s="39">
        <f>SUM($H$18:$H362)</f>
        <v>28877.613342450004</v>
      </c>
    </row>
    <row r="363" spans="1:10">
      <c r="A363" s="36">
        <f t="shared" si="49"/>
        <v>346</v>
      </c>
      <c r="B363" s="37">
        <f t="shared" si="45"/>
        <v>170417</v>
      </c>
      <c r="C363" s="39">
        <f t="shared" si="50"/>
        <v>0</v>
      </c>
      <c r="D363" s="39">
        <f t="shared" si="53"/>
        <v>63775.522668490019</v>
      </c>
      <c r="E363" s="40">
        <f t="shared" si="46"/>
        <v>0</v>
      </c>
      <c r="F363" s="39">
        <f t="shared" si="47"/>
        <v>0</v>
      </c>
      <c r="G363" s="39">
        <f t="shared" si="51"/>
        <v>0</v>
      </c>
      <c r="H363" s="39">
        <f t="shared" si="52"/>
        <v>0</v>
      </c>
      <c r="I363" s="39">
        <f t="shared" si="48"/>
        <v>0</v>
      </c>
      <c r="J363" s="39">
        <f>SUM($H$18:$H363)</f>
        <v>28877.613342450004</v>
      </c>
    </row>
    <row r="364" spans="1:10">
      <c r="A364" s="36">
        <f t="shared" si="49"/>
        <v>347</v>
      </c>
      <c r="B364" s="37">
        <f t="shared" si="45"/>
        <v>170782</v>
      </c>
      <c r="C364" s="39">
        <f t="shared" si="50"/>
        <v>0</v>
      </c>
      <c r="D364" s="39">
        <f t="shared" si="53"/>
        <v>63775.522668490019</v>
      </c>
      <c r="E364" s="40">
        <f t="shared" si="46"/>
        <v>0</v>
      </c>
      <c r="F364" s="39">
        <f t="shared" si="47"/>
        <v>0</v>
      </c>
      <c r="G364" s="39">
        <f t="shared" si="51"/>
        <v>0</v>
      </c>
      <c r="H364" s="39">
        <f t="shared" si="52"/>
        <v>0</v>
      </c>
      <c r="I364" s="39">
        <f t="shared" si="48"/>
        <v>0</v>
      </c>
      <c r="J364" s="39">
        <f>SUM($H$18:$H364)</f>
        <v>28877.613342450004</v>
      </c>
    </row>
    <row r="365" spans="1:10">
      <c r="A365" s="36">
        <f t="shared" si="49"/>
        <v>348</v>
      </c>
      <c r="B365" s="37">
        <f t="shared" si="45"/>
        <v>171148</v>
      </c>
      <c r="C365" s="39">
        <f t="shared" si="50"/>
        <v>0</v>
      </c>
      <c r="D365" s="39">
        <f t="shared" si="53"/>
        <v>63775.522668490019</v>
      </c>
      <c r="E365" s="40">
        <f t="shared" si="46"/>
        <v>0</v>
      </c>
      <c r="F365" s="39">
        <f t="shared" si="47"/>
        <v>0</v>
      </c>
      <c r="G365" s="39">
        <f t="shared" si="51"/>
        <v>0</v>
      </c>
      <c r="H365" s="39">
        <f t="shared" si="52"/>
        <v>0</v>
      </c>
      <c r="I365" s="39">
        <f t="shared" si="48"/>
        <v>0</v>
      </c>
      <c r="J365" s="39">
        <f>SUM($H$18:$H365)</f>
        <v>28877.613342450004</v>
      </c>
    </row>
    <row r="366" spans="1:10">
      <c r="A366" s="36">
        <f t="shared" si="49"/>
        <v>349</v>
      </c>
      <c r="B366" s="37">
        <f t="shared" si="45"/>
        <v>171513</v>
      </c>
      <c r="C366" s="39">
        <f t="shared" si="50"/>
        <v>0</v>
      </c>
      <c r="D366" s="39">
        <f t="shared" si="53"/>
        <v>63775.522668490019</v>
      </c>
      <c r="E366" s="40">
        <f t="shared" si="46"/>
        <v>0</v>
      </c>
      <c r="F366" s="39">
        <f t="shared" si="47"/>
        <v>0</v>
      </c>
      <c r="G366" s="39">
        <f t="shared" si="51"/>
        <v>0</v>
      </c>
      <c r="H366" s="39">
        <f t="shared" si="52"/>
        <v>0</v>
      </c>
      <c r="I366" s="39">
        <f t="shared" si="48"/>
        <v>0</v>
      </c>
      <c r="J366" s="39">
        <f>SUM($H$18:$H366)</f>
        <v>28877.613342450004</v>
      </c>
    </row>
    <row r="367" spans="1:10">
      <c r="A367" s="36">
        <f t="shared" si="49"/>
        <v>350</v>
      </c>
      <c r="B367" s="37">
        <f t="shared" si="45"/>
        <v>171878</v>
      </c>
      <c r="C367" s="39">
        <f t="shared" si="50"/>
        <v>0</v>
      </c>
      <c r="D367" s="39">
        <f t="shared" si="53"/>
        <v>63775.522668490019</v>
      </c>
      <c r="E367" s="40">
        <f t="shared" si="46"/>
        <v>0</v>
      </c>
      <c r="F367" s="39">
        <f t="shared" si="47"/>
        <v>0</v>
      </c>
      <c r="G367" s="39">
        <f t="shared" si="51"/>
        <v>0</v>
      </c>
      <c r="H367" s="39">
        <f t="shared" si="52"/>
        <v>0</v>
      </c>
      <c r="I367" s="39">
        <f t="shared" si="48"/>
        <v>0</v>
      </c>
      <c r="J367" s="39">
        <f>SUM($H$18:$H367)</f>
        <v>28877.613342450004</v>
      </c>
    </row>
    <row r="368" spans="1:10">
      <c r="A368" s="36">
        <f t="shared" si="49"/>
        <v>351</v>
      </c>
      <c r="B368" s="37">
        <f t="shared" si="45"/>
        <v>172243</v>
      </c>
      <c r="C368" s="39">
        <f t="shared" si="50"/>
        <v>0</v>
      </c>
      <c r="D368" s="39">
        <f t="shared" si="53"/>
        <v>63775.522668490019</v>
      </c>
      <c r="E368" s="40">
        <f t="shared" si="46"/>
        <v>0</v>
      </c>
      <c r="F368" s="39">
        <f t="shared" si="47"/>
        <v>0</v>
      </c>
      <c r="G368" s="39">
        <f t="shared" si="51"/>
        <v>0</v>
      </c>
      <c r="H368" s="39">
        <f t="shared" si="52"/>
        <v>0</v>
      </c>
      <c r="I368" s="39">
        <f t="shared" si="48"/>
        <v>0</v>
      </c>
      <c r="J368" s="39">
        <f>SUM($H$18:$H368)</f>
        <v>28877.613342450004</v>
      </c>
    </row>
    <row r="369" spans="1:10">
      <c r="A369" s="36">
        <f t="shared" si="49"/>
        <v>352</v>
      </c>
      <c r="B369" s="37">
        <f t="shared" si="45"/>
        <v>172609</v>
      </c>
      <c r="C369" s="39">
        <f t="shared" si="50"/>
        <v>0</v>
      </c>
      <c r="D369" s="39">
        <f t="shared" si="53"/>
        <v>63775.522668490019</v>
      </c>
      <c r="E369" s="40">
        <f t="shared" si="46"/>
        <v>0</v>
      </c>
      <c r="F369" s="39">
        <f t="shared" si="47"/>
        <v>0</v>
      </c>
      <c r="G369" s="39">
        <f t="shared" si="51"/>
        <v>0</v>
      </c>
      <c r="H369" s="39">
        <f t="shared" si="52"/>
        <v>0</v>
      </c>
      <c r="I369" s="39">
        <f t="shared" si="48"/>
        <v>0</v>
      </c>
      <c r="J369" s="39">
        <f>SUM($H$18:$H369)</f>
        <v>28877.613342450004</v>
      </c>
    </row>
    <row r="370" spans="1:10">
      <c r="A370" s="36">
        <f t="shared" si="49"/>
        <v>353</v>
      </c>
      <c r="B370" s="37">
        <f t="shared" si="45"/>
        <v>172974</v>
      </c>
      <c r="C370" s="39">
        <f t="shared" si="50"/>
        <v>0</v>
      </c>
      <c r="D370" s="39">
        <f t="shared" si="53"/>
        <v>63775.522668490019</v>
      </c>
      <c r="E370" s="40">
        <f t="shared" si="46"/>
        <v>0</v>
      </c>
      <c r="F370" s="39">
        <f t="shared" si="47"/>
        <v>0</v>
      </c>
      <c r="G370" s="39">
        <f t="shared" si="51"/>
        <v>0</v>
      </c>
      <c r="H370" s="39">
        <f t="shared" si="52"/>
        <v>0</v>
      </c>
      <c r="I370" s="39">
        <f t="shared" si="48"/>
        <v>0</v>
      </c>
      <c r="J370" s="39">
        <f>SUM($H$18:$H370)</f>
        <v>28877.613342450004</v>
      </c>
    </row>
    <row r="371" spans="1:10">
      <c r="A371" s="36">
        <f t="shared" si="49"/>
        <v>354</v>
      </c>
      <c r="B371" s="37">
        <f t="shared" si="45"/>
        <v>173339</v>
      </c>
      <c r="C371" s="39">
        <f t="shared" si="50"/>
        <v>0</v>
      </c>
      <c r="D371" s="39">
        <f t="shared" si="53"/>
        <v>63775.522668490019</v>
      </c>
      <c r="E371" s="40">
        <f t="shared" si="46"/>
        <v>0</v>
      </c>
      <c r="F371" s="39">
        <f t="shared" si="47"/>
        <v>0</v>
      </c>
      <c r="G371" s="39">
        <f t="shared" si="51"/>
        <v>0</v>
      </c>
      <c r="H371" s="39">
        <f t="shared" si="52"/>
        <v>0</v>
      </c>
      <c r="I371" s="39">
        <f t="shared" si="48"/>
        <v>0</v>
      </c>
      <c r="J371" s="39">
        <f>SUM($H$18:$H371)</f>
        <v>28877.613342450004</v>
      </c>
    </row>
    <row r="372" spans="1:10">
      <c r="A372" s="36">
        <f t="shared" si="49"/>
        <v>355</v>
      </c>
      <c r="B372" s="37">
        <f t="shared" si="45"/>
        <v>173704</v>
      </c>
      <c r="C372" s="39">
        <f t="shared" si="50"/>
        <v>0</v>
      </c>
      <c r="D372" s="39">
        <f t="shared" si="53"/>
        <v>63775.522668490019</v>
      </c>
      <c r="E372" s="40">
        <f t="shared" si="46"/>
        <v>0</v>
      </c>
      <c r="F372" s="39">
        <f t="shared" si="47"/>
        <v>0</v>
      </c>
      <c r="G372" s="39">
        <f t="shared" si="51"/>
        <v>0</v>
      </c>
      <c r="H372" s="39">
        <f t="shared" si="52"/>
        <v>0</v>
      </c>
      <c r="I372" s="39">
        <f t="shared" si="48"/>
        <v>0</v>
      </c>
      <c r="J372" s="39">
        <f>SUM($H$18:$H372)</f>
        <v>28877.613342450004</v>
      </c>
    </row>
    <row r="373" spans="1:10">
      <c r="A373" s="36">
        <f t="shared" si="49"/>
        <v>356</v>
      </c>
      <c r="B373" s="37">
        <f t="shared" si="45"/>
        <v>174070</v>
      </c>
      <c r="C373" s="39">
        <f t="shared" si="50"/>
        <v>0</v>
      </c>
      <c r="D373" s="39">
        <f t="shared" si="53"/>
        <v>63775.522668490019</v>
      </c>
      <c r="E373" s="40">
        <f t="shared" si="46"/>
        <v>0</v>
      </c>
      <c r="F373" s="39">
        <f t="shared" si="47"/>
        <v>0</v>
      </c>
      <c r="G373" s="39">
        <f t="shared" si="51"/>
        <v>0</v>
      </c>
      <c r="H373" s="39">
        <f t="shared" si="52"/>
        <v>0</v>
      </c>
      <c r="I373" s="39">
        <f t="shared" si="48"/>
        <v>0</v>
      </c>
      <c r="J373" s="39">
        <f>SUM($H$18:$H373)</f>
        <v>28877.613342450004</v>
      </c>
    </row>
    <row r="374" spans="1:10">
      <c r="A374" s="36">
        <f t="shared" si="49"/>
        <v>357</v>
      </c>
      <c r="B374" s="37">
        <f t="shared" si="45"/>
        <v>174435</v>
      </c>
      <c r="C374" s="39">
        <f t="shared" si="50"/>
        <v>0</v>
      </c>
      <c r="D374" s="39">
        <f t="shared" si="53"/>
        <v>63775.522668490019</v>
      </c>
      <c r="E374" s="40">
        <f t="shared" si="46"/>
        <v>0</v>
      </c>
      <c r="F374" s="39">
        <f t="shared" si="47"/>
        <v>0</v>
      </c>
      <c r="G374" s="39">
        <f t="shared" si="51"/>
        <v>0</v>
      </c>
      <c r="H374" s="39">
        <f t="shared" si="52"/>
        <v>0</v>
      </c>
      <c r="I374" s="39">
        <f t="shared" si="48"/>
        <v>0</v>
      </c>
      <c r="J374" s="39">
        <f>SUM($H$18:$H374)</f>
        <v>28877.613342450004</v>
      </c>
    </row>
    <row r="375" spans="1:10">
      <c r="A375" s="36">
        <f t="shared" si="49"/>
        <v>358</v>
      </c>
      <c r="B375" s="37">
        <f t="shared" si="45"/>
        <v>174800</v>
      </c>
      <c r="C375" s="39">
        <f t="shared" si="50"/>
        <v>0</v>
      </c>
      <c r="D375" s="39">
        <f t="shared" si="53"/>
        <v>63775.522668490019</v>
      </c>
      <c r="E375" s="40">
        <f t="shared" si="46"/>
        <v>0</v>
      </c>
      <c r="F375" s="39">
        <f t="shared" si="47"/>
        <v>0</v>
      </c>
      <c r="G375" s="39">
        <f t="shared" si="51"/>
        <v>0</v>
      </c>
      <c r="H375" s="39">
        <f t="shared" si="52"/>
        <v>0</v>
      </c>
      <c r="I375" s="39">
        <f t="shared" si="48"/>
        <v>0</v>
      </c>
      <c r="J375" s="39">
        <f>SUM($H$18:$H375)</f>
        <v>28877.613342450004</v>
      </c>
    </row>
    <row r="376" spans="1:10">
      <c r="A376" s="36">
        <f t="shared" si="49"/>
        <v>359</v>
      </c>
      <c r="B376" s="37">
        <f t="shared" si="45"/>
        <v>175165</v>
      </c>
      <c r="C376" s="39">
        <f t="shared" si="50"/>
        <v>0</v>
      </c>
      <c r="D376" s="39">
        <f t="shared" si="53"/>
        <v>63775.522668490019</v>
      </c>
      <c r="E376" s="40">
        <f t="shared" si="46"/>
        <v>0</v>
      </c>
      <c r="F376" s="39">
        <f t="shared" si="47"/>
        <v>0</v>
      </c>
      <c r="G376" s="39">
        <f t="shared" si="51"/>
        <v>0</v>
      </c>
      <c r="H376" s="39">
        <f t="shared" si="52"/>
        <v>0</v>
      </c>
      <c r="I376" s="39">
        <f t="shared" si="48"/>
        <v>0</v>
      </c>
      <c r="J376" s="39">
        <f>SUM($H$18:$H376)</f>
        <v>28877.613342450004</v>
      </c>
    </row>
    <row r="377" spans="1:10">
      <c r="A377" s="36">
        <f t="shared" si="49"/>
        <v>360</v>
      </c>
      <c r="B377" s="37">
        <f t="shared" si="45"/>
        <v>175531</v>
      </c>
      <c r="C377" s="39">
        <f t="shared" si="50"/>
        <v>0</v>
      </c>
      <c r="D377" s="39">
        <f t="shared" si="53"/>
        <v>63775.522668490019</v>
      </c>
      <c r="E377" s="40">
        <f t="shared" si="46"/>
        <v>0</v>
      </c>
      <c r="F377" s="39">
        <f t="shared" si="47"/>
        <v>0</v>
      </c>
      <c r="G377" s="39">
        <f t="shared" si="51"/>
        <v>0</v>
      </c>
      <c r="H377" s="39">
        <f t="shared" si="52"/>
        <v>0</v>
      </c>
      <c r="I377" s="39">
        <f t="shared" si="48"/>
        <v>0</v>
      </c>
      <c r="J377" s="39">
        <f>SUM($H$18:$H377)</f>
        <v>28877.613342450004</v>
      </c>
    </row>
    <row r="378" spans="1:10">
      <c r="A378" s="41"/>
      <c r="B378" s="42"/>
      <c r="C378" s="42"/>
      <c r="D378" s="42"/>
      <c r="E378" s="42"/>
      <c r="F378" s="42"/>
      <c r="G378" s="42"/>
      <c r="H378" s="42"/>
      <c r="I378" s="42"/>
      <c r="J378" s="42"/>
    </row>
  </sheetData>
  <sheetProtection selectLockedCells="1"/>
  <mergeCells count="4">
    <mergeCell ref="A1:D1"/>
    <mergeCell ref="B4:D4"/>
    <mergeCell ref="F4:H4"/>
    <mergeCell ref="C12:D12"/>
  </mergeCells>
  <conditionalFormatting sqref="A18:E377">
    <cfRule type="expression" dxfId="29" priority="4" stopIfTrue="1">
      <formula>IF(ROW(A18)&gt;Last_Row,TRUE, FALSE)</formula>
    </cfRule>
    <cfRule type="expression" dxfId="28" priority="5" stopIfTrue="1">
      <formula>IF(ROW(A18)=Last_Row,TRUE, FALSE)</formula>
    </cfRule>
    <cfRule type="expression" dxfId="27" priority="6" stopIfTrue="1">
      <formula>IF(ROW(A18)&lt;Last_Row,TRUE, FALSE)</formula>
    </cfRule>
  </conditionalFormatting>
  <conditionalFormatting sqref="F18:J377">
    <cfRule type="expression" dxfId="26" priority="1" stopIfTrue="1">
      <formula>IF(ROW(F18)&gt;Last_Row,TRUE, FALSE)</formula>
    </cfRule>
    <cfRule type="expression" dxfId="25" priority="2" stopIfTrue="1">
      <formula>IF(ROW(F18)=Last_Row,TRUE, FALSE)</formula>
    </cfRule>
    <cfRule type="expression" dxfId="24" priority="3" stopIfTrue="1">
      <formula>IF(ROW(F18)&lt;=Last_Row,TRUE, FALSE)</formula>
    </cfRule>
  </conditionalFormatting>
  <dataValidations count="3">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00000000-0002-0000-0600-000000000000}"/>
    <dataValidation type="date" operator="greaterThanOrEqual" allowBlank="1" showInputMessage="1" showErrorMessage="1" errorTitle="Date" error="Please enter a valid date greater than or equal to January 1, 1900." sqref="D8:D9 IZ8:IZ9 SV8:SV9 ACR8:ACR9 AMN8:AMN9 AWJ8:AWJ9 BGF8:BGF9 BQB8:BQB9 BZX8:BZX9 CJT8:CJT9 CTP8:CTP9 DDL8:DDL9 DNH8:DNH9 DXD8:DXD9 EGZ8:EGZ9 EQV8:EQV9 FAR8:FAR9 FKN8:FKN9 FUJ8:FUJ9 GEF8:GEF9 GOB8:GOB9 GXX8:GXX9 HHT8:HHT9 HRP8:HRP9 IBL8:IBL9 ILH8:ILH9 IVD8:IVD9 JEZ8:JEZ9 JOV8:JOV9 JYR8:JYR9 KIN8:KIN9 KSJ8:KSJ9 LCF8:LCF9 LMB8:LMB9 LVX8:LVX9 MFT8:MFT9 MPP8:MPP9 MZL8:MZL9 NJH8:NJH9 NTD8:NTD9 OCZ8:OCZ9 OMV8:OMV9 OWR8:OWR9 PGN8:PGN9 PQJ8:PQJ9 QAF8:QAF9 QKB8:QKB9 QTX8:QTX9 RDT8:RDT9 RNP8:RNP9 RXL8:RXL9 SHH8:SHH9 SRD8:SRD9 TAZ8:TAZ9 TKV8:TKV9 TUR8:TUR9 UEN8:UEN9 UOJ8:UOJ9 UYF8:UYF9 VIB8:VIB9 VRX8:VRX9 WBT8:WBT9 WLP8:WLP9 WVL8:WVL9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xr:uid="{00000000-0002-0000-0600-000001000000}">
      <formula1>1</formula1>
    </dataValidation>
    <dataValidation type="whole" allowBlank="1" showInputMessage="1" showErrorMessage="1" errorTitle="Years" error="Please enter a whole number of years from 1 to 30."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xr:uid="{00000000-0002-0000-0600-000002000000}">
      <formula1>1</formula1>
      <formula2>30</formula2>
    </dataValidation>
  </dataValidations>
  <printOptions horizontalCentered="1"/>
  <pageMargins left="0.75" right="0.5" top="0.5" bottom="0.5" header="0.5" footer="0.5"/>
  <pageSetup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78"/>
  <sheetViews>
    <sheetView showGridLines="0" zoomScaleNormal="100" workbookViewId="0">
      <pane ySplit="17" topLeftCell="A18" activePane="bottomLeft" state="frozenSplit"/>
      <selection pane="bottomLeft" activeCell="D6" sqref="D6"/>
    </sheetView>
  </sheetViews>
  <sheetFormatPr defaultRowHeight="12.75"/>
  <cols>
    <col min="1" max="1" width="4.7109375" style="43" customWidth="1"/>
    <col min="2" max="2" width="13.28515625" style="44" customWidth="1"/>
    <col min="3" max="3" width="15.42578125" style="44" customWidth="1"/>
    <col min="4" max="4" width="14" style="44" customWidth="1"/>
    <col min="5" max="5" width="12.140625" style="44" customWidth="1"/>
    <col min="6" max="6" width="14.42578125" style="44" customWidth="1"/>
    <col min="7" max="7" width="14.140625" style="44" customWidth="1"/>
    <col min="8" max="9" width="13.5703125" style="44" customWidth="1"/>
    <col min="10" max="10" width="13" style="44" customWidth="1"/>
    <col min="11" max="256" width="9.140625" style="8"/>
    <col min="257" max="257" width="4.7109375" style="8" customWidth="1"/>
    <col min="258" max="258" width="13.28515625" style="8" customWidth="1"/>
    <col min="259" max="259" width="15.42578125" style="8" customWidth="1"/>
    <col min="260" max="260" width="14" style="8" customWidth="1"/>
    <col min="261" max="261" width="12.140625" style="8" customWidth="1"/>
    <col min="262" max="262" width="14.42578125" style="8" customWidth="1"/>
    <col min="263" max="263" width="14.140625" style="8" customWidth="1"/>
    <col min="264" max="265" width="13.5703125" style="8" customWidth="1"/>
    <col min="266" max="266" width="13" style="8" customWidth="1"/>
    <col min="267" max="512" width="9.140625" style="8"/>
    <col min="513" max="513" width="4.7109375" style="8" customWidth="1"/>
    <col min="514" max="514" width="13.28515625" style="8" customWidth="1"/>
    <col min="515" max="515" width="15.42578125" style="8" customWidth="1"/>
    <col min="516" max="516" width="14" style="8" customWidth="1"/>
    <col min="517" max="517" width="12.140625" style="8" customWidth="1"/>
    <col min="518" max="518" width="14.42578125" style="8" customWidth="1"/>
    <col min="519" max="519" width="14.140625" style="8" customWidth="1"/>
    <col min="520" max="521" width="13.5703125" style="8" customWidth="1"/>
    <col min="522" max="522" width="13" style="8" customWidth="1"/>
    <col min="523" max="768" width="9.140625" style="8"/>
    <col min="769" max="769" width="4.7109375" style="8" customWidth="1"/>
    <col min="770" max="770" width="13.28515625" style="8" customWidth="1"/>
    <col min="771" max="771" width="15.42578125" style="8" customWidth="1"/>
    <col min="772" max="772" width="14" style="8" customWidth="1"/>
    <col min="773" max="773" width="12.140625" style="8" customWidth="1"/>
    <col min="774" max="774" width="14.42578125" style="8" customWidth="1"/>
    <col min="775" max="775" width="14.140625" style="8" customWidth="1"/>
    <col min="776" max="777" width="13.5703125" style="8" customWidth="1"/>
    <col min="778" max="778" width="13" style="8" customWidth="1"/>
    <col min="779" max="1024" width="9.140625" style="8"/>
    <col min="1025" max="1025" width="4.7109375" style="8" customWidth="1"/>
    <col min="1026" max="1026" width="13.28515625" style="8" customWidth="1"/>
    <col min="1027" max="1027" width="15.42578125" style="8" customWidth="1"/>
    <col min="1028" max="1028" width="14" style="8" customWidth="1"/>
    <col min="1029" max="1029" width="12.140625" style="8" customWidth="1"/>
    <col min="1030" max="1030" width="14.42578125" style="8" customWidth="1"/>
    <col min="1031" max="1031" width="14.140625" style="8" customWidth="1"/>
    <col min="1032" max="1033" width="13.5703125" style="8" customWidth="1"/>
    <col min="1034" max="1034" width="13" style="8" customWidth="1"/>
    <col min="1035" max="1280" width="9.140625" style="8"/>
    <col min="1281" max="1281" width="4.7109375" style="8" customWidth="1"/>
    <col min="1282" max="1282" width="13.28515625" style="8" customWidth="1"/>
    <col min="1283" max="1283" width="15.42578125" style="8" customWidth="1"/>
    <col min="1284" max="1284" width="14" style="8" customWidth="1"/>
    <col min="1285" max="1285" width="12.140625" style="8" customWidth="1"/>
    <col min="1286" max="1286" width="14.42578125" style="8" customWidth="1"/>
    <col min="1287" max="1287" width="14.140625" style="8" customWidth="1"/>
    <col min="1288" max="1289" width="13.5703125" style="8" customWidth="1"/>
    <col min="1290" max="1290" width="13" style="8" customWidth="1"/>
    <col min="1291" max="1536" width="9.140625" style="8"/>
    <col min="1537" max="1537" width="4.7109375" style="8" customWidth="1"/>
    <col min="1538" max="1538" width="13.28515625" style="8" customWidth="1"/>
    <col min="1539" max="1539" width="15.42578125" style="8" customWidth="1"/>
    <col min="1540" max="1540" width="14" style="8" customWidth="1"/>
    <col min="1541" max="1541" width="12.140625" style="8" customWidth="1"/>
    <col min="1542" max="1542" width="14.42578125" style="8" customWidth="1"/>
    <col min="1543" max="1543" width="14.140625" style="8" customWidth="1"/>
    <col min="1544" max="1545" width="13.5703125" style="8" customWidth="1"/>
    <col min="1546" max="1546" width="13" style="8" customWidth="1"/>
    <col min="1547" max="1792" width="9.140625" style="8"/>
    <col min="1793" max="1793" width="4.7109375" style="8" customWidth="1"/>
    <col min="1794" max="1794" width="13.28515625" style="8" customWidth="1"/>
    <col min="1795" max="1795" width="15.42578125" style="8" customWidth="1"/>
    <col min="1796" max="1796" width="14" style="8" customWidth="1"/>
    <col min="1797" max="1797" width="12.140625" style="8" customWidth="1"/>
    <col min="1798" max="1798" width="14.42578125" style="8" customWidth="1"/>
    <col min="1799" max="1799" width="14.140625" style="8" customWidth="1"/>
    <col min="1800" max="1801" width="13.5703125" style="8" customWidth="1"/>
    <col min="1802" max="1802" width="13" style="8" customWidth="1"/>
    <col min="1803" max="2048" width="9.140625" style="8"/>
    <col min="2049" max="2049" width="4.7109375" style="8" customWidth="1"/>
    <col min="2050" max="2050" width="13.28515625" style="8" customWidth="1"/>
    <col min="2051" max="2051" width="15.42578125" style="8" customWidth="1"/>
    <col min="2052" max="2052" width="14" style="8" customWidth="1"/>
    <col min="2053" max="2053" width="12.140625" style="8" customWidth="1"/>
    <col min="2054" max="2054" width="14.42578125" style="8" customWidth="1"/>
    <col min="2055" max="2055" width="14.140625" style="8" customWidth="1"/>
    <col min="2056" max="2057" width="13.5703125" style="8" customWidth="1"/>
    <col min="2058" max="2058" width="13" style="8" customWidth="1"/>
    <col min="2059" max="2304" width="9.140625" style="8"/>
    <col min="2305" max="2305" width="4.7109375" style="8" customWidth="1"/>
    <col min="2306" max="2306" width="13.28515625" style="8" customWidth="1"/>
    <col min="2307" max="2307" width="15.42578125" style="8" customWidth="1"/>
    <col min="2308" max="2308" width="14" style="8" customWidth="1"/>
    <col min="2309" max="2309" width="12.140625" style="8" customWidth="1"/>
    <col min="2310" max="2310" width="14.42578125" style="8" customWidth="1"/>
    <col min="2311" max="2311" width="14.140625" style="8" customWidth="1"/>
    <col min="2312" max="2313" width="13.5703125" style="8" customWidth="1"/>
    <col min="2314" max="2314" width="13" style="8" customWidth="1"/>
    <col min="2315" max="2560" width="9.140625" style="8"/>
    <col min="2561" max="2561" width="4.7109375" style="8" customWidth="1"/>
    <col min="2562" max="2562" width="13.28515625" style="8" customWidth="1"/>
    <col min="2563" max="2563" width="15.42578125" style="8" customWidth="1"/>
    <col min="2564" max="2564" width="14" style="8" customWidth="1"/>
    <col min="2565" max="2565" width="12.140625" style="8" customWidth="1"/>
    <col min="2566" max="2566" width="14.42578125" style="8" customWidth="1"/>
    <col min="2567" max="2567" width="14.140625" style="8" customWidth="1"/>
    <col min="2568" max="2569" width="13.5703125" style="8" customWidth="1"/>
    <col min="2570" max="2570" width="13" style="8" customWidth="1"/>
    <col min="2571" max="2816" width="9.140625" style="8"/>
    <col min="2817" max="2817" width="4.7109375" style="8" customWidth="1"/>
    <col min="2818" max="2818" width="13.28515625" style="8" customWidth="1"/>
    <col min="2819" max="2819" width="15.42578125" style="8" customWidth="1"/>
    <col min="2820" max="2820" width="14" style="8" customWidth="1"/>
    <col min="2821" max="2821" width="12.140625" style="8" customWidth="1"/>
    <col min="2822" max="2822" width="14.42578125" style="8" customWidth="1"/>
    <col min="2823" max="2823" width="14.140625" style="8" customWidth="1"/>
    <col min="2824" max="2825" width="13.5703125" style="8" customWidth="1"/>
    <col min="2826" max="2826" width="13" style="8" customWidth="1"/>
    <col min="2827" max="3072" width="9.140625" style="8"/>
    <col min="3073" max="3073" width="4.7109375" style="8" customWidth="1"/>
    <col min="3074" max="3074" width="13.28515625" style="8" customWidth="1"/>
    <col min="3075" max="3075" width="15.42578125" style="8" customWidth="1"/>
    <col min="3076" max="3076" width="14" style="8" customWidth="1"/>
    <col min="3077" max="3077" width="12.140625" style="8" customWidth="1"/>
    <col min="3078" max="3078" width="14.42578125" style="8" customWidth="1"/>
    <col min="3079" max="3079" width="14.140625" style="8" customWidth="1"/>
    <col min="3080" max="3081" width="13.5703125" style="8" customWidth="1"/>
    <col min="3082" max="3082" width="13" style="8" customWidth="1"/>
    <col min="3083" max="3328" width="9.140625" style="8"/>
    <col min="3329" max="3329" width="4.7109375" style="8" customWidth="1"/>
    <col min="3330" max="3330" width="13.28515625" style="8" customWidth="1"/>
    <col min="3331" max="3331" width="15.42578125" style="8" customWidth="1"/>
    <col min="3332" max="3332" width="14" style="8" customWidth="1"/>
    <col min="3333" max="3333" width="12.140625" style="8" customWidth="1"/>
    <col min="3334" max="3334" width="14.42578125" style="8" customWidth="1"/>
    <col min="3335" max="3335" width="14.140625" style="8" customWidth="1"/>
    <col min="3336" max="3337" width="13.5703125" style="8" customWidth="1"/>
    <col min="3338" max="3338" width="13" style="8" customWidth="1"/>
    <col min="3339" max="3584" width="9.140625" style="8"/>
    <col min="3585" max="3585" width="4.7109375" style="8" customWidth="1"/>
    <col min="3586" max="3586" width="13.28515625" style="8" customWidth="1"/>
    <col min="3587" max="3587" width="15.42578125" style="8" customWidth="1"/>
    <col min="3588" max="3588" width="14" style="8" customWidth="1"/>
    <col min="3589" max="3589" width="12.140625" style="8" customWidth="1"/>
    <col min="3590" max="3590" width="14.42578125" style="8" customWidth="1"/>
    <col min="3591" max="3591" width="14.140625" style="8" customWidth="1"/>
    <col min="3592" max="3593" width="13.5703125" style="8" customWidth="1"/>
    <col min="3594" max="3594" width="13" style="8" customWidth="1"/>
    <col min="3595" max="3840" width="9.140625" style="8"/>
    <col min="3841" max="3841" width="4.7109375" style="8" customWidth="1"/>
    <col min="3842" max="3842" width="13.28515625" style="8" customWidth="1"/>
    <col min="3843" max="3843" width="15.42578125" style="8" customWidth="1"/>
    <col min="3844" max="3844" width="14" style="8" customWidth="1"/>
    <col min="3845" max="3845" width="12.140625" style="8" customWidth="1"/>
    <col min="3846" max="3846" width="14.42578125" style="8" customWidth="1"/>
    <col min="3847" max="3847" width="14.140625" style="8" customWidth="1"/>
    <col min="3848" max="3849" width="13.5703125" style="8" customWidth="1"/>
    <col min="3850" max="3850" width="13" style="8" customWidth="1"/>
    <col min="3851" max="4096" width="9.140625" style="8"/>
    <col min="4097" max="4097" width="4.7109375" style="8" customWidth="1"/>
    <col min="4098" max="4098" width="13.28515625" style="8" customWidth="1"/>
    <col min="4099" max="4099" width="15.42578125" style="8" customWidth="1"/>
    <col min="4100" max="4100" width="14" style="8" customWidth="1"/>
    <col min="4101" max="4101" width="12.140625" style="8" customWidth="1"/>
    <col min="4102" max="4102" width="14.42578125" style="8" customWidth="1"/>
    <col min="4103" max="4103" width="14.140625" style="8" customWidth="1"/>
    <col min="4104" max="4105" width="13.5703125" style="8" customWidth="1"/>
    <col min="4106" max="4106" width="13" style="8" customWidth="1"/>
    <col min="4107" max="4352" width="9.140625" style="8"/>
    <col min="4353" max="4353" width="4.7109375" style="8" customWidth="1"/>
    <col min="4354" max="4354" width="13.28515625" style="8" customWidth="1"/>
    <col min="4355" max="4355" width="15.42578125" style="8" customWidth="1"/>
    <col min="4356" max="4356" width="14" style="8" customWidth="1"/>
    <col min="4357" max="4357" width="12.140625" style="8" customWidth="1"/>
    <col min="4358" max="4358" width="14.42578125" style="8" customWidth="1"/>
    <col min="4359" max="4359" width="14.140625" style="8" customWidth="1"/>
    <col min="4360" max="4361" width="13.5703125" style="8" customWidth="1"/>
    <col min="4362" max="4362" width="13" style="8" customWidth="1"/>
    <col min="4363" max="4608" width="9.140625" style="8"/>
    <col min="4609" max="4609" width="4.7109375" style="8" customWidth="1"/>
    <col min="4610" max="4610" width="13.28515625" style="8" customWidth="1"/>
    <col min="4611" max="4611" width="15.42578125" style="8" customWidth="1"/>
    <col min="4612" max="4612" width="14" style="8" customWidth="1"/>
    <col min="4613" max="4613" width="12.140625" style="8" customWidth="1"/>
    <col min="4614" max="4614" width="14.42578125" style="8" customWidth="1"/>
    <col min="4615" max="4615" width="14.140625" style="8" customWidth="1"/>
    <col min="4616" max="4617" width="13.5703125" style="8" customWidth="1"/>
    <col min="4618" max="4618" width="13" style="8" customWidth="1"/>
    <col min="4619" max="4864" width="9.140625" style="8"/>
    <col min="4865" max="4865" width="4.7109375" style="8" customWidth="1"/>
    <col min="4866" max="4866" width="13.28515625" style="8" customWidth="1"/>
    <col min="4867" max="4867" width="15.42578125" style="8" customWidth="1"/>
    <col min="4868" max="4868" width="14" style="8" customWidth="1"/>
    <col min="4869" max="4869" width="12.140625" style="8" customWidth="1"/>
    <col min="4870" max="4870" width="14.42578125" style="8" customWidth="1"/>
    <col min="4871" max="4871" width="14.140625" style="8" customWidth="1"/>
    <col min="4872" max="4873" width="13.5703125" style="8" customWidth="1"/>
    <col min="4874" max="4874" width="13" style="8" customWidth="1"/>
    <col min="4875" max="5120" width="9.140625" style="8"/>
    <col min="5121" max="5121" width="4.7109375" style="8" customWidth="1"/>
    <col min="5122" max="5122" width="13.28515625" style="8" customWidth="1"/>
    <col min="5123" max="5123" width="15.42578125" style="8" customWidth="1"/>
    <col min="5124" max="5124" width="14" style="8" customWidth="1"/>
    <col min="5125" max="5125" width="12.140625" style="8" customWidth="1"/>
    <col min="5126" max="5126" width="14.42578125" style="8" customWidth="1"/>
    <col min="5127" max="5127" width="14.140625" style="8" customWidth="1"/>
    <col min="5128" max="5129" width="13.5703125" style="8" customWidth="1"/>
    <col min="5130" max="5130" width="13" style="8" customWidth="1"/>
    <col min="5131" max="5376" width="9.140625" style="8"/>
    <col min="5377" max="5377" width="4.7109375" style="8" customWidth="1"/>
    <col min="5378" max="5378" width="13.28515625" style="8" customWidth="1"/>
    <col min="5379" max="5379" width="15.42578125" style="8" customWidth="1"/>
    <col min="5380" max="5380" width="14" style="8" customWidth="1"/>
    <col min="5381" max="5381" width="12.140625" style="8" customWidth="1"/>
    <col min="5382" max="5382" width="14.42578125" style="8" customWidth="1"/>
    <col min="5383" max="5383" width="14.140625" style="8" customWidth="1"/>
    <col min="5384" max="5385" width="13.5703125" style="8" customWidth="1"/>
    <col min="5386" max="5386" width="13" style="8" customWidth="1"/>
    <col min="5387" max="5632" width="9.140625" style="8"/>
    <col min="5633" max="5633" width="4.7109375" style="8" customWidth="1"/>
    <col min="5634" max="5634" width="13.28515625" style="8" customWidth="1"/>
    <col min="5635" max="5635" width="15.42578125" style="8" customWidth="1"/>
    <col min="5636" max="5636" width="14" style="8" customWidth="1"/>
    <col min="5637" max="5637" width="12.140625" style="8" customWidth="1"/>
    <col min="5638" max="5638" width="14.42578125" style="8" customWidth="1"/>
    <col min="5639" max="5639" width="14.140625" style="8" customWidth="1"/>
    <col min="5640" max="5641" width="13.5703125" style="8" customWidth="1"/>
    <col min="5642" max="5642" width="13" style="8" customWidth="1"/>
    <col min="5643" max="5888" width="9.140625" style="8"/>
    <col min="5889" max="5889" width="4.7109375" style="8" customWidth="1"/>
    <col min="5890" max="5890" width="13.28515625" style="8" customWidth="1"/>
    <col min="5891" max="5891" width="15.42578125" style="8" customWidth="1"/>
    <col min="5892" max="5892" width="14" style="8" customWidth="1"/>
    <col min="5893" max="5893" width="12.140625" style="8" customWidth="1"/>
    <col min="5894" max="5894" width="14.42578125" style="8" customWidth="1"/>
    <col min="5895" max="5895" width="14.140625" style="8" customWidth="1"/>
    <col min="5896" max="5897" width="13.5703125" style="8" customWidth="1"/>
    <col min="5898" max="5898" width="13" style="8" customWidth="1"/>
    <col min="5899" max="6144" width="9.140625" style="8"/>
    <col min="6145" max="6145" width="4.7109375" style="8" customWidth="1"/>
    <col min="6146" max="6146" width="13.28515625" style="8" customWidth="1"/>
    <col min="6147" max="6147" width="15.42578125" style="8" customWidth="1"/>
    <col min="6148" max="6148" width="14" style="8" customWidth="1"/>
    <col min="6149" max="6149" width="12.140625" style="8" customWidth="1"/>
    <col min="6150" max="6150" width="14.42578125" style="8" customWidth="1"/>
    <col min="6151" max="6151" width="14.140625" style="8" customWidth="1"/>
    <col min="6152" max="6153" width="13.5703125" style="8" customWidth="1"/>
    <col min="6154" max="6154" width="13" style="8" customWidth="1"/>
    <col min="6155" max="6400" width="9.140625" style="8"/>
    <col min="6401" max="6401" width="4.7109375" style="8" customWidth="1"/>
    <col min="6402" max="6402" width="13.28515625" style="8" customWidth="1"/>
    <col min="6403" max="6403" width="15.42578125" style="8" customWidth="1"/>
    <col min="6404" max="6404" width="14" style="8" customWidth="1"/>
    <col min="6405" max="6405" width="12.140625" style="8" customWidth="1"/>
    <col min="6406" max="6406" width="14.42578125" style="8" customWidth="1"/>
    <col min="6407" max="6407" width="14.140625" style="8" customWidth="1"/>
    <col min="6408" max="6409" width="13.5703125" style="8" customWidth="1"/>
    <col min="6410" max="6410" width="13" style="8" customWidth="1"/>
    <col min="6411" max="6656" width="9.140625" style="8"/>
    <col min="6657" max="6657" width="4.7109375" style="8" customWidth="1"/>
    <col min="6658" max="6658" width="13.28515625" style="8" customWidth="1"/>
    <col min="6659" max="6659" width="15.42578125" style="8" customWidth="1"/>
    <col min="6660" max="6660" width="14" style="8" customWidth="1"/>
    <col min="6661" max="6661" width="12.140625" style="8" customWidth="1"/>
    <col min="6662" max="6662" width="14.42578125" style="8" customWidth="1"/>
    <col min="6663" max="6663" width="14.140625" style="8" customWidth="1"/>
    <col min="6664" max="6665" width="13.5703125" style="8" customWidth="1"/>
    <col min="6666" max="6666" width="13" style="8" customWidth="1"/>
    <col min="6667" max="6912" width="9.140625" style="8"/>
    <col min="6913" max="6913" width="4.7109375" style="8" customWidth="1"/>
    <col min="6914" max="6914" width="13.28515625" style="8" customWidth="1"/>
    <col min="6915" max="6915" width="15.42578125" style="8" customWidth="1"/>
    <col min="6916" max="6916" width="14" style="8" customWidth="1"/>
    <col min="6917" max="6917" width="12.140625" style="8" customWidth="1"/>
    <col min="6918" max="6918" width="14.42578125" style="8" customWidth="1"/>
    <col min="6919" max="6919" width="14.140625" style="8" customWidth="1"/>
    <col min="6920" max="6921" width="13.5703125" style="8" customWidth="1"/>
    <col min="6922" max="6922" width="13" style="8" customWidth="1"/>
    <col min="6923" max="7168" width="9.140625" style="8"/>
    <col min="7169" max="7169" width="4.7109375" style="8" customWidth="1"/>
    <col min="7170" max="7170" width="13.28515625" style="8" customWidth="1"/>
    <col min="7171" max="7171" width="15.42578125" style="8" customWidth="1"/>
    <col min="7172" max="7172" width="14" style="8" customWidth="1"/>
    <col min="7173" max="7173" width="12.140625" style="8" customWidth="1"/>
    <col min="7174" max="7174" width="14.42578125" style="8" customWidth="1"/>
    <col min="7175" max="7175" width="14.140625" style="8" customWidth="1"/>
    <col min="7176" max="7177" width="13.5703125" style="8" customWidth="1"/>
    <col min="7178" max="7178" width="13" style="8" customWidth="1"/>
    <col min="7179" max="7424" width="9.140625" style="8"/>
    <col min="7425" max="7425" width="4.7109375" style="8" customWidth="1"/>
    <col min="7426" max="7426" width="13.28515625" style="8" customWidth="1"/>
    <col min="7427" max="7427" width="15.42578125" style="8" customWidth="1"/>
    <col min="7428" max="7428" width="14" style="8" customWidth="1"/>
    <col min="7429" max="7429" width="12.140625" style="8" customWidth="1"/>
    <col min="7430" max="7430" width="14.42578125" style="8" customWidth="1"/>
    <col min="7431" max="7431" width="14.140625" style="8" customWidth="1"/>
    <col min="7432" max="7433" width="13.5703125" style="8" customWidth="1"/>
    <col min="7434" max="7434" width="13" style="8" customWidth="1"/>
    <col min="7435" max="7680" width="9.140625" style="8"/>
    <col min="7681" max="7681" width="4.7109375" style="8" customWidth="1"/>
    <col min="7682" max="7682" width="13.28515625" style="8" customWidth="1"/>
    <col min="7683" max="7683" width="15.42578125" style="8" customWidth="1"/>
    <col min="7684" max="7684" width="14" style="8" customWidth="1"/>
    <col min="7685" max="7685" width="12.140625" style="8" customWidth="1"/>
    <col min="7686" max="7686" width="14.42578125" style="8" customWidth="1"/>
    <col min="7687" max="7687" width="14.140625" style="8" customWidth="1"/>
    <col min="7688" max="7689" width="13.5703125" style="8" customWidth="1"/>
    <col min="7690" max="7690" width="13" style="8" customWidth="1"/>
    <col min="7691" max="7936" width="9.140625" style="8"/>
    <col min="7937" max="7937" width="4.7109375" style="8" customWidth="1"/>
    <col min="7938" max="7938" width="13.28515625" style="8" customWidth="1"/>
    <col min="7939" max="7939" width="15.42578125" style="8" customWidth="1"/>
    <col min="7940" max="7940" width="14" style="8" customWidth="1"/>
    <col min="7941" max="7941" width="12.140625" style="8" customWidth="1"/>
    <col min="7942" max="7942" width="14.42578125" style="8" customWidth="1"/>
    <col min="7943" max="7943" width="14.140625" style="8" customWidth="1"/>
    <col min="7944" max="7945" width="13.5703125" style="8" customWidth="1"/>
    <col min="7946" max="7946" width="13" style="8" customWidth="1"/>
    <col min="7947" max="8192" width="9.140625" style="8"/>
    <col min="8193" max="8193" width="4.7109375" style="8" customWidth="1"/>
    <col min="8194" max="8194" width="13.28515625" style="8" customWidth="1"/>
    <col min="8195" max="8195" width="15.42578125" style="8" customWidth="1"/>
    <col min="8196" max="8196" width="14" style="8" customWidth="1"/>
    <col min="8197" max="8197" width="12.140625" style="8" customWidth="1"/>
    <col min="8198" max="8198" width="14.42578125" style="8" customWidth="1"/>
    <col min="8199" max="8199" width="14.140625" style="8" customWidth="1"/>
    <col min="8200" max="8201" width="13.5703125" style="8" customWidth="1"/>
    <col min="8202" max="8202" width="13" style="8" customWidth="1"/>
    <col min="8203" max="8448" width="9.140625" style="8"/>
    <col min="8449" max="8449" width="4.7109375" style="8" customWidth="1"/>
    <col min="8450" max="8450" width="13.28515625" style="8" customWidth="1"/>
    <col min="8451" max="8451" width="15.42578125" style="8" customWidth="1"/>
    <col min="8452" max="8452" width="14" style="8" customWidth="1"/>
    <col min="8453" max="8453" width="12.140625" style="8" customWidth="1"/>
    <col min="8454" max="8454" width="14.42578125" style="8" customWidth="1"/>
    <col min="8455" max="8455" width="14.140625" style="8" customWidth="1"/>
    <col min="8456" max="8457" width="13.5703125" style="8" customWidth="1"/>
    <col min="8458" max="8458" width="13" style="8" customWidth="1"/>
    <col min="8459" max="8704" width="9.140625" style="8"/>
    <col min="8705" max="8705" width="4.7109375" style="8" customWidth="1"/>
    <col min="8706" max="8706" width="13.28515625" style="8" customWidth="1"/>
    <col min="8707" max="8707" width="15.42578125" style="8" customWidth="1"/>
    <col min="8708" max="8708" width="14" style="8" customWidth="1"/>
    <col min="8709" max="8709" width="12.140625" style="8" customWidth="1"/>
    <col min="8710" max="8710" width="14.42578125" style="8" customWidth="1"/>
    <col min="8711" max="8711" width="14.140625" style="8" customWidth="1"/>
    <col min="8712" max="8713" width="13.5703125" style="8" customWidth="1"/>
    <col min="8714" max="8714" width="13" style="8" customWidth="1"/>
    <col min="8715" max="8960" width="9.140625" style="8"/>
    <col min="8961" max="8961" width="4.7109375" style="8" customWidth="1"/>
    <col min="8962" max="8962" width="13.28515625" style="8" customWidth="1"/>
    <col min="8963" max="8963" width="15.42578125" style="8" customWidth="1"/>
    <col min="8964" max="8964" width="14" style="8" customWidth="1"/>
    <col min="8965" max="8965" width="12.140625" style="8" customWidth="1"/>
    <col min="8966" max="8966" width="14.42578125" style="8" customWidth="1"/>
    <col min="8967" max="8967" width="14.140625" style="8" customWidth="1"/>
    <col min="8968" max="8969" width="13.5703125" style="8" customWidth="1"/>
    <col min="8970" max="8970" width="13" style="8" customWidth="1"/>
    <col min="8971" max="9216" width="9.140625" style="8"/>
    <col min="9217" max="9217" width="4.7109375" style="8" customWidth="1"/>
    <col min="9218" max="9218" width="13.28515625" style="8" customWidth="1"/>
    <col min="9219" max="9219" width="15.42578125" style="8" customWidth="1"/>
    <col min="9220" max="9220" width="14" style="8" customWidth="1"/>
    <col min="9221" max="9221" width="12.140625" style="8" customWidth="1"/>
    <col min="9222" max="9222" width="14.42578125" style="8" customWidth="1"/>
    <col min="9223" max="9223" width="14.140625" style="8" customWidth="1"/>
    <col min="9224" max="9225" width="13.5703125" style="8" customWidth="1"/>
    <col min="9226" max="9226" width="13" style="8" customWidth="1"/>
    <col min="9227" max="9472" width="9.140625" style="8"/>
    <col min="9473" max="9473" width="4.7109375" style="8" customWidth="1"/>
    <col min="9474" max="9474" width="13.28515625" style="8" customWidth="1"/>
    <col min="9475" max="9475" width="15.42578125" style="8" customWidth="1"/>
    <col min="9476" max="9476" width="14" style="8" customWidth="1"/>
    <col min="9477" max="9477" width="12.140625" style="8" customWidth="1"/>
    <col min="9478" max="9478" width="14.42578125" style="8" customWidth="1"/>
    <col min="9479" max="9479" width="14.140625" style="8" customWidth="1"/>
    <col min="9480" max="9481" width="13.5703125" style="8" customWidth="1"/>
    <col min="9482" max="9482" width="13" style="8" customWidth="1"/>
    <col min="9483" max="9728" width="9.140625" style="8"/>
    <col min="9729" max="9729" width="4.7109375" style="8" customWidth="1"/>
    <col min="9730" max="9730" width="13.28515625" style="8" customWidth="1"/>
    <col min="9731" max="9731" width="15.42578125" style="8" customWidth="1"/>
    <col min="9732" max="9732" width="14" style="8" customWidth="1"/>
    <col min="9733" max="9733" width="12.140625" style="8" customWidth="1"/>
    <col min="9734" max="9734" width="14.42578125" style="8" customWidth="1"/>
    <col min="9735" max="9735" width="14.140625" style="8" customWidth="1"/>
    <col min="9736" max="9737" width="13.5703125" style="8" customWidth="1"/>
    <col min="9738" max="9738" width="13" style="8" customWidth="1"/>
    <col min="9739" max="9984" width="9.140625" style="8"/>
    <col min="9985" max="9985" width="4.7109375" style="8" customWidth="1"/>
    <col min="9986" max="9986" width="13.28515625" style="8" customWidth="1"/>
    <col min="9987" max="9987" width="15.42578125" style="8" customWidth="1"/>
    <col min="9988" max="9988" width="14" style="8" customWidth="1"/>
    <col min="9989" max="9989" width="12.140625" style="8" customWidth="1"/>
    <col min="9990" max="9990" width="14.42578125" style="8" customWidth="1"/>
    <col min="9991" max="9991" width="14.140625" style="8" customWidth="1"/>
    <col min="9992" max="9993" width="13.5703125" style="8" customWidth="1"/>
    <col min="9994" max="9994" width="13" style="8" customWidth="1"/>
    <col min="9995" max="10240" width="9.140625" style="8"/>
    <col min="10241" max="10241" width="4.7109375" style="8" customWidth="1"/>
    <col min="10242" max="10242" width="13.28515625" style="8" customWidth="1"/>
    <col min="10243" max="10243" width="15.42578125" style="8" customWidth="1"/>
    <col min="10244" max="10244" width="14" style="8" customWidth="1"/>
    <col min="10245" max="10245" width="12.140625" style="8" customWidth="1"/>
    <col min="10246" max="10246" width="14.42578125" style="8" customWidth="1"/>
    <col min="10247" max="10247" width="14.140625" style="8" customWidth="1"/>
    <col min="10248" max="10249" width="13.5703125" style="8" customWidth="1"/>
    <col min="10250" max="10250" width="13" style="8" customWidth="1"/>
    <col min="10251" max="10496" width="9.140625" style="8"/>
    <col min="10497" max="10497" width="4.7109375" style="8" customWidth="1"/>
    <col min="10498" max="10498" width="13.28515625" style="8" customWidth="1"/>
    <col min="10499" max="10499" width="15.42578125" style="8" customWidth="1"/>
    <col min="10500" max="10500" width="14" style="8" customWidth="1"/>
    <col min="10501" max="10501" width="12.140625" style="8" customWidth="1"/>
    <col min="10502" max="10502" width="14.42578125" style="8" customWidth="1"/>
    <col min="10503" max="10503" width="14.140625" style="8" customWidth="1"/>
    <col min="10504" max="10505" width="13.5703125" style="8" customWidth="1"/>
    <col min="10506" max="10506" width="13" style="8" customWidth="1"/>
    <col min="10507" max="10752" width="9.140625" style="8"/>
    <col min="10753" max="10753" width="4.7109375" style="8" customWidth="1"/>
    <col min="10754" max="10754" width="13.28515625" style="8" customWidth="1"/>
    <col min="10755" max="10755" width="15.42578125" style="8" customWidth="1"/>
    <col min="10756" max="10756" width="14" style="8" customWidth="1"/>
    <col min="10757" max="10757" width="12.140625" style="8" customWidth="1"/>
    <col min="10758" max="10758" width="14.42578125" style="8" customWidth="1"/>
    <col min="10759" max="10759" width="14.140625" style="8" customWidth="1"/>
    <col min="10760" max="10761" width="13.5703125" style="8" customWidth="1"/>
    <col min="10762" max="10762" width="13" style="8" customWidth="1"/>
    <col min="10763" max="11008" width="9.140625" style="8"/>
    <col min="11009" max="11009" width="4.7109375" style="8" customWidth="1"/>
    <col min="11010" max="11010" width="13.28515625" style="8" customWidth="1"/>
    <col min="11011" max="11011" width="15.42578125" style="8" customWidth="1"/>
    <col min="11012" max="11012" width="14" style="8" customWidth="1"/>
    <col min="11013" max="11013" width="12.140625" style="8" customWidth="1"/>
    <col min="11014" max="11014" width="14.42578125" style="8" customWidth="1"/>
    <col min="11015" max="11015" width="14.140625" style="8" customWidth="1"/>
    <col min="11016" max="11017" width="13.5703125" style="8" customWidth="1"/>
    <col min="11018" max="11018" width="13" style="8" customWidth="1"/>
    <col min="11019" max="11264" width="9.140625" style="8"/>
    <col min="11265" max="11265" width="4.7109375" style="8" customWidth="1"/>
    <col min="11266" max="11266" width="13.28515625" style="8" customWidth="1"/>
    <col min="11267" max="11267" width="15.42578125" style="8" customWidth="1"/>
    <col min="11268" max="11268" width="14" style="8" customWidth="1"/>
    <col min="11269" max="11269" width="12.140625" style="8" customWidth="1"/>
    <col min="11270" max="11270" width="14.42578125" style="8" customWidth="1"/>
    <col min="11271" max="11271" width="14.140625" style="8" customWidth="1"/>
    <col min="11272" max="11273" width="13.5703125" style="8" customWidth="1"/>
    <col min="11274" max="11274" width="13" style="8" customWidth="1"/>
    <col min="11275" max="11520" width="9.140625" style="8"/>
    <col min="11521" max="11521" width="4.7109375" style="8" customWidth="1"/>
    <col min="11522" max="11522" width="13.28515625" style="8" customWidth="1"/>
    <col min="11523" max="11523" width="15.42578125" style="8" customWidth="1"/>
    <col min="11524" max="11524" width="14" style="8" customWidth="1"/>
    <col min="11525" max="11525" width="12.140625" style="8" customWidth="1"/>
    <col min="11526" max="11526" width="14.42578125" style="8" customWidth="1"/>
    <col min="11527" max="11527" width="14.140625" style="8" customWidth="1"/>
    <col min="11528" max="11529" width="13.5703125" style="8" customWidth="1"/>
    <col min="11530" max="11530" width="13" style="8" customWidth="1"/>
    <col min="11531" max="11776" width="9.140625" style="8"/>
    <col min="11777" max="11777" width="4.7109375" style="8" customWidth="1"/>
    <col min="11778" max="11778" width="13.28515625" style="8" customWidth="1"/>
    <col min="11779" max="11779" width="15.42578125" style="8" customWidth="1"/>
    <col min="11780" max="11780" width="14" style="8" customWidth="1"/>
    <col min="11781" max="11781" width="12.140625" style="8" customWidth="1"/>
    <col min="11782" max="11782" width="14.42578125" style="8" customWidth="1"/>
    <col min="11783" max="11783" width="14.140625" style="8" customWidth="1"/>
    <col min="11784" max="11785" width="13.5703125" style="8" customWidth="1"/>
    <col min="11786" max="11786" width="13" style="8" customWidth="1"/>
    <col min="11787" max="12032" width="9.140625" style="8"/>
    <col min="12033" max="12033" width="4.7109375" style="8" customWidth="1"/>
    <col min="12034" max="12034" width="13.28515625" style="8" customWidth="1"/>
    <col min="12035" max="12035" width="15.42578125" style="8" customWidth="1"/>
    <col min="12036" max="12036" width="14" style="8" customWidth="1"/>
    <col min="12037" max="12037" width="12.140625" style="8" customWidth="1"/>
    <col min="12038" max="12038" width="14.42578125" style="8" customWidth="1"/>
    <col min="12039" max="12039" width="14.140625" style="8" customWidth="1"/>
    <col min="12040" max="12041" width="13.5703125" style="8" customWidth="1"/>
    <col min="12042" max="12042" width="13" style="8" customWidth="1"/>
    <col min="12043" max="12288" width="9.140625" style="8"/>
    <col min="12289" max="12289" width="4.7109375" style="8" customWidth="1"/>
    <col min="12290" max="12290" width="13.28515625" style="8" customWidth="1"/>
    <col min="12291" max="12291" width="15.42578125" style="8" customWidth="1"/>
    <col min="12292" max="12292" width="14" style="8" customWidth="1"/>
    <col min="12293" max="12293" width="12.140625" style="8" customWidth="1"/>
    <col min="12294" max="12294" width="14.42578125" style="8" customWidth="1"/>
    <col min="12295" max="12295" width="14.140625" style="8" customWidth="1"/>
    <col min="12296" max="12297" width="13.5703125" style="8" customWidth="1"/>
    <col min="12298" max="12298" width="13" style="8" customWidth="1"/>
    <col min="12299" max="12544" width="9.140625" style="8"/>
    <col min="12545" max="12545" width="4.7109375" style="8" customWidth="1"/>
    <col min="12546" max="12546" width="13.28515625" style="8" customWidth="1"/>
    <col min="12547" max="12547" width="15.42578125" style="8" customWidth="1"/>
    <col min="12548" max="12548" width="14" style="8" customWidth="1"/>
    <col min="12549" max="12549" width="12.140625" style="8" customWidth="1"/>
    <col min="12550" max="12550" width="14.42578125" style="8" customWidth="1"/>
    <col min="12551" max="12551" width="14.140625" style="8" customWidth="1"/>
    <col min="12552" max="12553" width="13.5703125" style="8" customWidth="1"/>
    <col min="12554" max="12554" width="13" style="8" customWidth="1"/>
    <col min="12555" max="12800" width="9.140625" style="8"/>
    <col min="12801" max="12801" width="4.7109375" style="8" customWidth="1"/>
    <col min="12802" max="12802" width="13.28515625" style="8" customWidth="1"/>
    <col min="12803" max="12803" width="15.42578125" style="8" customWidth="1"/>
    <col min="12804" max="12804" width="14" style="8" customWidth="1"/>
    <col min="12805" max="12805" width="12.140625" style="8" customWidth="1"/>
    <col min="12806" max="12806" width="14.42578125" style="8" customWidth="1"/>
    <col min="12807" max="12807" width="14.140625" style="8" customWidth="1"/>
    <col min="12808" max="12809" width="13.5703125" style="8" customWidth="1"/>
    <col min="12810" max="12810" width="13" style="8" customWidth="1"/>
    <col min="12811" max="13056" width="9.140625" style="8"/>
    <col min="13057" max="13057" width="4.7109375" style="8" customWidth="1"/>
    <col min="13058" max="13058" width="13.28515625" style="8" customWidth="1"/>
    <col min="13059" max="13059" width="15.42578125" style="8" customWidth="1"/>
    <col min="13060" max="13060" width="14" style="8" customWidth="1"/>
    <col min="13061" max="13061" width="12.140625" style="8" customWidth="1"/>
    <col min="13062" max="13062" width="14.42578125" style="8" customWidth="1"/>
    <col min="13063" max="13063" width="14.140625" style="8" customWidth="1"/>
    <col min="13064" max="13065" width="13.5703125" style="8" customWidth="1"/>
    <col min="13066" max="13066" width="13" style="8" customWidth="1"/>
    <col min="13067" max="13312" width="9.140625" style="8"/>
    <col min="13313" max="13313" width="4.7109375" style="8" customWidth="1"/>
    <col min="13314" max="13314" width="13.28515625" style="8" customWidth="1"/>
    <col min="13315" max="13315" width="15.42578125" style="8" customWidth="1"/>
    <col min="13316" max="13316" width="14" style="8" customWidth="1"/>
    <col min="13317" max="13317" width="12.140625" style="8" customWidth="1"/>
    <col min="13318" max="13318" width="14.42578125" style="8" customWidth="1"/>
    <col min="13319" max="13319" width="14.140625" style="8" customWidth="1"/>
    <col min="13320" max="13321" width="13.5703125" style="8" customWidth="1"/>
    <col min="13322" max="13322" width="13" style="8" customWidth="1"/>
    <col min="13323" max="13568" width="9.140625" style="8"/>
    <col min="13569" max="13569" width="4.7109375" style="8" customWidth="1"/>
    <col min="13570" max="13570" width="13.28515625" style="8" customWidth="1"/>
    <col min="13571" max="13571" width="15.42578125" style="8" customWidth="1"/>
    <col min="13572" max="13572" width="14" style="8" customWidth="1"/>
    <col min="13573" max="13573" width="12.140625" style="8" customWidth="1"/>
    <col min="13574" max="13574" width="14.42578125" style="8" customWidth="1"/>
    <col min="13575" max="13575" width="14.140625" style="8" customWidth="1"/>
    <col min="13576" max="13577" width="13.5703125" style="8" customWidth="1"/>
    <col min="13578" max="13578" width="13" style="8" customWidth="1"/>
    <col min="13579" max="13824" width="9.140625" style="8"/>
    <col min="13825" max="13825" width="4.7109375" style="8" customWidth="1"/>
    <col min="13826" max="13826" width="13.28515625" style="8" customWidth="1"/>
    <col min="13827" max="13827" width="15.42578125" style="8" customWidth="1"/>
    <col min="13828" max="13828" width="14" style="8" customWidth="1"/>
    <col min="13829" max="13829" width="12.140625" style="8" customWidth="1"/>
    <col min="13830" max="13830" width="14.42578125" style="8" customWidth="1"/>
    <col min="13831" max="13831" width="14.140625" style="8" customWidth="1"/>
    <col min="13832" max="13833" width="13.5703125" style="8" customWidth="1"/>
    <col min="13834" max="13834" width="13" style="8" customWidth="1"/>
    <col min="13835" max="14080" width="9.140625" style="8"/>
    <col min="14081" max="14081" width="4.7109375" style="8" customWidth="1"/>
    <col min="14082" max="14082" width="13.28515625" style="8" customWidth="1"/>
    <col min="14083" max="14083" width="15.42578125" style="8" customWidth="1"/>
    <col min="14084" max="14084" width="14" style="8" customWidth="1"/>
    <col min="14085" max="14085" width="12.140625" style="8" customWidth="1"/>
    <col min="14086" max="14086" width="14.42578125" style="8" customWidth="1"/>
    <col min="14087" max="14087" width="14.140625" style="8" customWidth="1"/>
    <col min="14088" max="14089" width="13.5703125" style="8" customWidth="1"/>
    <col min="14090" max="14090" width="13" style="8" customWidth="1"/>
    <col min="14091" max="14336" width="9.140625" style="8"/>
    <col min="14337" max="14337" width="4.7109375" style="8" customWidth="1"/>
    <col min="14338" max="14338" width="13.28515625" style="8" customWidth="1"/>
    <col min="14339" max="14339" width="15.42578125" style="8" customWidth="1"/>
    <col min="14340" max="14340" width="14" style="8" customWidth="1"/>
    <col min="14341" max="14341" width="12.140625" style="8" customWidth="1"/>
    <col min="14342" max="14342" width="14.42578125" style="8" customWidth="1"/>
    <col min="14343" max="14343" width="14.140625" style="8" customWidth="1"/>
    <col min="14344" max="14345" width="13.5703125" style="8" customWidth="1"/>
    <col min="14346" max="14346" width="13" style="8" customWidth="1"/>
    <col min="14347" max="14592" width="9.140625" style="8"/>
    <col min="14593" max="14593" width="4.7109375" style="8" customWidth="1"/>
    <col min="14594" max="14594" width="13.28515625" style="8" customWidth="1"/>
    <col min="14595" max="14595" width="15.42578125" style="8" customWidth="1"/>
    <col min="14596" max="14596" width="14" style="8" customWidth="1"/>
    <col min="14597" max="14597" width="12.140625" style="8" customWidth="1"/>
    <col min="14598" max="14598" width="14.42578125" style="8" customWidth="1"/>
    <col min="14599" max="14599" width="14.140625" style="8" customWidth="1"/>
    <col min="14600" max="14601" width="13.5703125" style="8" customWidth="1"/>
    <col min="14602" max="14602" width="13" style="8" customWidth="1"/>
    <col min="14603" max="14848" width="9.140625" style="8"/>
    <col min="14849" max="14849" width="4.7109375" style="8" customWidth="1"/>
    <col min="14850" max="14850" width="13.28515625" style="8" customWidth="1"/>
    <col min="14851" max="14851" width="15.42578125" style="8" customWidth="1"/>
    <col min="14852" max="14852" width="14" style="8" customWidth="1"/>
    <col min="14853" max="14853" width="12.140625" style="8" customWidth="1"/>
    <col min="14854" max="14854" width="14.42578125" style="8" customWidth="1"/>
    <col min="14855" max="14855" width="14.140625" style="8" customWidth="1"/>
    <col min="14856" max="14857" width="13.5703125" style="8" customWidth="1"/>
    <col min="14858" max="14858" width="13" style="8" customWidth="1"/>
    <col min="14859" max="15104" width="9.140625" style="8"/>
    <col min="15105" max="15105" width="4.7109375" style="8" customWidth="1"/>
    <col min="15106" max="15106" width="13.28515625" style="8" customWidth="1"/>
    <col min="15107" max="15107" width="15.42578125" style="8" customWidth="1"/>
    <col min="15108" max="15108" width="14" style="8" customWidth="1"/>
    <col min="15109" max="15109" width="12.140625" style="8" customWidth="1"/>
    <col min="15110" max="15110" width="14.42578125" style="8" customWidth="1"/>
    <col min="15111" max="15111" width="14.140625" style="8" customWidth="1"/>
    <col min="15112" max="15113" width="13.5703125" style="8" customWidth="1"/>
    <col min="15114" max="15114" width="13" style="8" customWidth="1"/>
    <col min="15115" max="15360" width="9.140625" style="8"/>
    <col min="15361" max="15361" width="4.7109375" style="8" customWidth="1"/>
    <col min="15362" max="15362" width="13.28515625" style="8" customWidth="1"/>
    <col min="15363" max="15363" width="15.42578125" style="8" customWidth="1"/>
    <col min="15364" max="15364" width="14" style="8" customWidth="1"/>
    <col min="15365" max="15365" width="12.140625" style="8" customWidth="1"/>
    <col min="15366" max="15366" width="14.42578125" style="8" customWidth="1"/>
    <col min="15367" max="15367" width="14.140625" style="8" customWidth="1"/>
    <col min="15368" max="15369" width="13.5703125" style="8" customWidth="1"/>
    <col min="15370" max="15370" width="13" style="8" customWidth="1"/>
    <col min="15371" max="15616" width="9.140625" style="8"/>
    <col min="15617" max="15617" width="4.7109375" style="8" customWidth="1"/>
    <col min="15618" max="15618" width="13.28515625" style="8" customWidth="1"/>
    <col min="15619" max="15619" width="15.42578125" style="8" customWidth="1"/>
    <col min="15620" max="15620" width="14" style="8" customWidth="1"/>
    <col min="15621" max="15621" width="12.140625" style="8" customWidth="1"/>
    <col min="15622" max="15622" width="14.42578125" style="8" customWidth="1"/>
    <col min="15623" max="15623" width="14.140625" style="8" customWidth="1"/>
    <col min="15624" max="15625" width="13.5703125" style="8" customWidth="1"/>
    <col min="15626" max="15626" width="13" style="8" customWidth="1"/>
    <col min="15627" max="15872" width="9.140625" style="8"/>
    <col min="15873" max="15873" width="4.7109375" style="8" customWidth="1"/>
    <col min="15874" max="15874" width="13.28515625" style="8" customWidth="1"/>
    <col min="15875" max="15875" width="15.42578125" style="8" customWidth="1"/>
    <col min="15876" max="15876" width="14" style="8" customWidth="1"/>
    <col min="15877" max="15877" width="12.140625" style="8" customWidth="1"/>
    <col min="15878" max="15878" width="14.42578125" style="8" customWidth="1"/>
    <col min="15879" max="15879" width="14.140625" style="8" customWidth="1"/>
    <col min="15880" max="15881" width="13.5703125" style="8" customWidth="1"/>
    <col min="15882" max="15882" width="13" style="8" customWidth="1"/>
    <col min="15883" max="16128" width="9.140625" style="8"/>
    <col min="16129" max="16129" width="4.7109375" style="8" customWidth="1"/>
    <col min="16130" max="16130" width="13.28515625" style="8" customWidth="1"/>
    <col min="16131" max="16131" width="15.42578125" style="8" customWidth="1"/>
    <col min="16132" max="16132" width="14" style="8" customWidth="1"/>
    <col min="16133" max="16133" width="12.140625" style="8" customWidth="1"/>
    <col min="16134" max="16134" width="14.42578125" style="8" customWidth="1"/>
    <col min="16135" max="16135" width="14.140625" style="8" customWidth="1"/>
    <col min="16136" max="16137" width="13.5703125" style="8" customWidth="1"/>
    <col min="16138" max="16138" width="13" style="8" customWidth="1"/>
    <col min="16139" max="16384" width="9.140625" style="8"/>
  </cols>
  <sheetData>
    <row r="1" spans="1:10" ht="24" customHeight="1">
      <c r="A1" s="57" t="s">
        <v>86</v>
      </c>
      <c r="B1" s="58"/>
      <c r="C1" s="58"/>
      <c r="D1" s="58"/>
      <c r="E1" s="7"/>
      <c r="F1" s="7"/>
      <c r="G1" s="7"/>
      <c r="H1" s="7"/>
      <c r="I1" s="7"/>
      <c r="J1" s="7"/>
    </row>
    <row r="2" spans="1:10" ht="3" customHeight="1">
      <c r="A2" s="9"/>
      <c r="B2" s="10"/>
      <c r="C2" s="10"/>
      <c r="D2" s="10"/>
      <c r="E2" s="10"/>
      <c r="F2" s="10"/>
      <c r="G2" s="10"/>
      <c r="H2" s="10"/>
      <c r="I2" s="10"/>
      <c r="J2" s="10"/>
    </row>
    <row r="3" spans="1:10" ht="20.25" customHeight="1">
      <c r="A3" s="7"/>
      <c r="B3" s="56">
        <v>225000</v>
      </c>
      <c r="C3" s="56">
        <v>70000</v>
      </c>
      <c r="D3" s="11"/>
      <c r="E3" s="11"/>
      <c r="F3" s="11"/>
      <c r="G3" s="11"/>
      <c r="H3" s="11"/>
      <c r="I3" s="11"/>
      <c r="J3" s="11"/>
    </row>
    <row r="4" spans="1:10" ht="14.25" customHeight="1">
      <c r="A4" s="7"/>
      <c r="B4" s="59" t="s">
        <v>87</v>
      </c>
      <c r="C4" s="60"/>
      <c r="D4" s="61"/>
      <c r="E4" s="7"/>
      <c r="F4" s="59" t="s">
        <v>88</v>
      </c>
      <c r="G4" s="60"/>
      <c r="H4" s="61"/>
      <c r="I4" s="12"/>
      <c r="J4" s="7"/>
    </row>
    <row r="5" spans="1:10" ht="13.15">
      <c r="A5" s="7"/>
      <c r="B5" s="13"/>
      <c r="C5" s="14" t="s">
        <v>89</v>
      </c>
      <c r="D5" s="15">
        <v>155000</v>
      </c>
      <c r="E5" s="7"/>
      <c r="F5" s="13"/>
      <c r="G5" s="14" t="s">
        <v>90</v>
      </c>
      <c r="H5" s="16">
        <f>IF(Values_Entered,-PMT(Interest_Rate/Num_Pmt_Per_Year,Loan_Years*Num_Pmt_Per_Year,Loan_Amount),"")</f>
        <v>33123.532942229707</v>
      </c>
      <c r="I5" s="17"/>
      <c r="J5" s="7"/>
    </row>
    <row r="6" spans="1:10" ht="13.15">
      <c r="A6" s="7"/>
      <c r="B6" s="13"/>
      <c r="C6" s="14" t="s">
        <v>91</v>
      </c>
      <c r="D6" s="18">
        <v>2.2499999999999999E-2</v>
      </c>
      <c r="E6" s="7"/>
      <c r="F6" s="13"/>
      <c r="G6" s="14" t="s">
        <v>92</v>
      </c>
      <c r="H6" s="19">
        <v>5</v>
      </c>
      <c r="I6" s="20"/>
      <c r="J6" s="21"/>
    </row>
    <row r="7" spans="1:10" ht="13.15">
      <c r="A7" s="7"/>
      <c r="B7" s="13"/>
      <c r="C7" s="14" t="s">
        <v>93</v>
      </c>
      <c r="D7" s="22">
        <v>5</v>
      </c>
      <c r="E7" s="7"/>
      <c r="F7" s="13"/>
      <c r="G7" s="14" t="s">
        <v>94</v>
      </c>
      <c r="H7" s="19">
        <v>5</v>
      </c>
      <c r="I7" s="20"/>
      <c r="J7" s="21"/>
    </row>
    <row r="8" spans="1:10" ht="13.15">
      <c r="A8" s="7"/>
      <c r="B8" s="13"/>
      <c r="C8" s="14" t="s">
        <v>95</v>
      </c>
      <c r="D8" s="22">
        <v>1</v>
      </c>
      <c r="E8" s="7"/>
      <c r="F8" s="13"/>
      <c r="G8" s="14" t="s">
        <v>96</v>
      </c>
      <c r="H8" s="16">
        <f>IF(Values_Entered,SUMIF(Beg_Bal,"&gt;0",Extra_Pay),"")</f>
        <v>0</v>
      </c>
      <c r="I8" s="17"/>
      <c r="J8" s="21"/>
    </row>
    <row r="9" spans="1:10" ht="13.15">
      <c r="A9" s="7"/>
      <c r="B9" s="13"/>
      <c r="C9" s="14" t="s">
        <v>97</v>
      </c>
      <c r="D9" s="23">
        <v>44044</v>
      </c>
      <c r="E9" s="7"/>
      <c r="F9" s="24"/>
      <c r="G9" s="25" t="s">
        <v>98</v>
      </c>
      <c r="H9" s="16">
        <f>IF(Values_Entered,SUMIF(Beg_Bal,"&gt;0",Int),"")</f>
        <v>10617.664711148516</v>
      </c>
      <c r="I9" s="17"/>
      <c r="J9" s="21"/>
    </row>
    <row r="10" spans="1:10" ht="13.15">
      <c r="A10" s="7"/>
      <c r="B10" s="24"/>
      <c r="C10" s="25" t="s">
        <v>99</v>
      </c>
      <c r="D10" s="26"/>
      <c r="E10" s="7"/>
      <c r="F10" s="11"/>
      <c r="G10" s="11"/>
      <c r="H10" s="11"/>
      <c r="I10" s="11"/>
      <c r="J10" s="21"/>
    </row>
    <row r="11" spans="1:10" ht="13.15">
      <c r="A11" s="7"/>
      <c r="B11" s="11"/>
      <c r="C11" s="11"/>
      <c r="D11" s="11"/>
      <c r="E11" s="11"/>
      <c r="F11" s="11"/>
      <c r="G11" s="11"/>
      <c r="H11" s="11"/>
      <c r="I11" s="11"/>
      <c r="J11" s="11"/>
    </row>
    <row r="12" spans="1:10" ht="13.15">
      <c r="A12" s="7"/>
      <c r="B12" s="27" t="s">
        <v>100</v>
      </c>
      <c r="C12" s="62"/>
      <c r="D12" s="63"/>
      <c r="E12" s="28"/>
      <c r="F12" s="11"/>
      <c r="G12" s="11"/>
      <c r="H12" s="11"/>
      <c r="I12" s="11"/>
      <c r="J12" s="11"/>
    </row>
    <row r="13" spans="1:10" ht="13.15">
      <c r="A13" s="7"/>
      <c r="B13" s="27"/>
      <c r="C13" s="29"/>
      <c r="D13" s="29"/>
      <c r="E13" s="11"/>
      <c r="F13" s="11"/>
      <c r="G13" s="11"/>
      <c r="H13" s="11"/>
      <c r="I13" s="11"/>
      <c r="J13" s="11"/>
    </row>
    <row r="14" spans="1:10" ht="6" customHeight="1">
      <c r="A14" s="9"/>
      <c r="B14" s="10"/>
      <c r="C14" s="10"/>
      <c r="D14" s="10"/>
      <c r="E14" s="10"/>
      <c r="F14" s="10"/>
      <c r="G14" s="10"/>
      <c r="H14" s="10"/>
      <c r="I14" s="10"/>
      <c r="J14" s="10"/>
    </row>
    <row r="15" spans="1:10" ht="3.75" customHeight="1">
      <c r="A15" s="7"/>
      <c r="B15" s="11"/>
      <c r="C15" s="11"/>
      <c r="D15" s="11"/>
      <c r="E15" s="11"/>
      <c r="F15" s="11"/>
      <c r="G15" s="11"/>
      <c r="H15" s="11"/>
      <c r="I15" s="11"/>
      <c r="J15" s="11"/>
    </row>
    <row r="16" spans="1:10" s="32" customFormat="1" ht="28.5" customHeight="1">
      <c r="A16" s="30" t="s">
        <v>101</v>
      </c>
      <c r="B16" s="31" t="s">
        <v>102</v>
      </c>
      <c r="C16" s="31" t="s">
        <v>103</v>
      </c>
      <c r="D16" s="31" t="s">
        <v>104</v>
      </c>
      <c r="E16" s="31" t="s">
        <v>105</v>
      </c>
      <c r="F16" s="31" t="s">
        <v>106</v>
      </c>
      <c r="G16" s="31" t="s">
        <v>107</v>
      </c>
      <c r="H16" s="31" t="s">
        <v>108</v>
      </c>
      <c r="I16" s="31" t="s">
        <v>109</v>
      </c>
      <c r="J16" s="31" t="s">
        <v>110</v>
      </c>
    </row>
    <row r="17" spans="1:10" s="32" customFormat="1" ht="6" customHeight="1">
      <c r="A17" s="33"/>
      <c r="B17" s="34"/>
      <c r="C17" s="34"/>
      <c r="D17" s="34"/>
      <c r="E17" s="34"/>
      <c r="F17" s="34"/>
      <c r="G17" s="34"/>
      <c r="H17" s="34"/>
      <c r="I17" s="34"/>
      <c r="J17" s="35"/>
    </row>
    <row r="18" spans="1:10" s="32" customFormat="1">
      <c r="A18" s="36">
        <f>IF(Values_Entered,1,"")</f>
        <v>1</v>
      </c>
      <c r="B18" s="37">
        <f t="shared" ref="B18:B81" si="0">IF(Pay_Num&lt;&gt;"",DATE(YEAR(Loan_Start),MONTH(Loan_Start)+(Pay_Num)*12/Num_Pmt_Per_Year,DAY(Loan_Start)),"")</f>
        <v>44409</v>
      </c>
      <c r="C18" s="38">
        <f>IF(Values_Entered,Loan_Amount,"")</f>
        <v>155000</v>
      </c>
      <c r="D18" s="38">
        <f>IF(Pay_Num&lt;&gt;"",Scheduled_Monthly_Payment,"")</f>
        <v>33123.532942229707</v>
      </c>
      <c r="E18" s="38">
        <f t="shared" ref="E18:E81" si="1">IF(AND(Pay_Num&lt;&gt;"",Sched_Pay+Scheduled_Extra_Payments&lt;Beg_Bal),Scheduled_Extra_Payments,IF(AND(Pay_Num&lt;&gt;"",Beg_Bal-Sched_Pay&gt;0),Beg_Bal-Sched_Pay,IF(Pay_Num&lt;&gt;"",0,"")))</f>
        <v>0</v>
      </c>
      <c r="F18" s="38">
        <f t="shared" ref="F18:F81" si="2">IF(AND(Pay_Num&lt;&gt;"",Sched_Pay+Extra_Pay&lt;Beg_Bal),Sched_Pay+Extra_Pay,IF(Pay_Num&lt;&gt;"",Beg_Bal,""))</f>
        <v>33123.532942229707</v>
      </c>
      <c r="G18" s="38">
        <f>IF(Pay_Num&lt;&gt;"",Total_Pay-Int,"")</f>
        <v>29636.032942229707</v>
      </c>
      <c r="H18" s="38">
        <f>IF(Pay_Num&lt;&gt;"",Beg_Bal*(Interest_Rate/Num_Pmt_Per_Year),"")</f>
        <v>3487.5</v>
      </c>
      <c r="I18" s="38">
        <f t="shared" ref="I18:I81" si="3">IF(AND(Pay_Num&lt;&gt;"",Sched_Pay+Extra_Pay&lt;Beg_Bal),Beg_Bal-Princ,IF(Pay_Num&lt;&gt;"",0,""))</f>
        <v>125363.96705777029</v>
      </c>
      <c r="J18" s="38">
        <f>SUM($H$18:$H18)</f>
        <v>3487.5</v>
      </c>
    </row>
    <row r="19" spans="1:10" s="32" customFormat="1" ht="12.75" customHeight="1">
      <c r="A19" s="36">
        <f t="shared" ref="A19:A82" si="4">IF(Values_Entered,A18+1,"")</f>
        <v>2</v>
      </c>
      <c r="B19" s="37">
        <f t="shared" si="0"/>
        <v>44774</v>
      </c>
      <c r="C19" s="39">
        <f t="shared" ref="C19:C82" si="5">IF(Pay_Num&lt;&gt;"",I18,"")</f>
        <v>125363.96705777029</v>
      </c>
      <c r="D19" s="39">
        <f>IF(Pay_Num&lt;&gt;"",Scheduled_Monthly_Payment,"")</f>
        <v>33123.532942229707</v>
      </c>
      <c r="E19" s="40">
        <f t="shared" si="1"/>
        <v>0</v>
      </c>
      <c r="F19" s="39">
        <f t="shared" si="2"/>
        <v>33123.532942229707</v>
      </c>
      <c r="G19" s="39">
        <f t="shared" ref="G19:G82" si="6">IF(Pay_Num&lt;&gt;"",Total_Pay-Int,"")</f>
        <v>30302.843683429877</v>
      </c>
      <c r="H19" s="39">
        <f t="shared" ref="H19:H82" si="7">IF(Pay_Num&lt;&gt;"",Beg_Bal*Interest_Rate/Num_Pmt_Per_Year,"")</f>
        <v>2820.6892587998314</v>
      </c>
      <c r="I19" s="39">
        <f t="shared" si="3"/>
        <v>95061.123374340415</v>
      </c>
      <c r="J19" s="39">
        <f>SUM($H$18:$H19)</f>
        <v>6308.1892587998318</v>
      </c>
    </row>
    <row r="20" spans="1:10" s="32" customFormat="1" ht="12.75" customHeight="1">
      <c r="A20" s="36">
        <f t="shared" si="4"/>
        <v>3</v>
      </c>
      <c r="B20" s="37">
        <f t="shared" si="0"/>
        <v>45139</v>
      </c>
      <c r="C20" s="39">
        <f t="shared" si="5"/>
        <v>95061.123374340415</v>
      </c>
      <c r="D20" s="39">
        <f t="shared" ref="D20:D83" si="8">IF(Pay_Num&lt;&gt;"",Scheduled_Monthly_Payment,"")</f>
        <v>33123.532942229707</v>
      </c>
      <c r="E20" s="40">
        <f t="shared" si="1"/>
        <v>0</v>
      </c>
      <c r="F20" s="39">
        <f t="shared" si="2"/>
        <v>33123.532942229707</v>
      </c>
      <c r="G20" s="39">
        <f t="shared" si="6"/>
        <v>30984.657666307048</v>
      </c>
      <c r="H20" s="39">
        <f t="shared" si="7"/>
        <v>2138.8752759226591</v>
      </c>
      <c r="I20" s="39">
        <f t="shared" si="3"/>
        <v>64076.465708033371</v>
      </c>
      <c r="J20" s="39">
        <f>SUM($H$18:$H20)</f>
        <v>8447.0645347224909</v>
      </c>
    </row>
    <row r="21" spans="1:10" s="32" customFormat="1">
      <c r="A21" s="36">
        <f t="shared" si="4"/>
        <v>4</v>
      </c>
      <c r="B21" s="37">
        <f t="shared" si="0"/>
        <v>45505</v>
      </c>
      <c r="C21" s="39">
        <f t="shared" si="5"/>
        <v>64076.465708033371</v>
      </c>
      <c r="D21" s="39">
        <f>IF(Pay_Num&lt;&gt;"",Scheduled_Monthly_Payment,"")</f>
        <v>33123.532942229707</v>
      </c>
      <c r="E21" s="40">
        <f t="shared" si="1"/>
        <v>0</v>
      </c>
      <c r="F21" s="39">
        <f t="shared" si="2"/>
        <v>33123.532942229707</v>
      </c>
      <c r="G21" s="39">
        <f t="shared" si="6"/>
        <v>31681.812463798957</v>
      </c>
      <c r="H21" s="39">
        <f t="shared" si="7"/>
        <v>1441.7204784307507</v>
      </c>
      <c r="I21" s="39">
        <f t="shared" si="3"/>
        <v>32394.653244234414</v>
      </c>
      <c r="J21" s="39">
        <f>SUM($H$18:$H21)</f>
        <v>9888.7850131532414</v>
      </c>
    </row>
    <row r="22" spans="1:10" s="32" customFormat="1">
      <c r="A22" s="36">
        <f t="shared" si="4"/>
        <v>5</v>
      </c>
      <c r="B22" s="37">
        <f t="shared" si="0"/>
        <v>45870</v>
      </c>
      <c r="C22" s="39">
        <f t="shared" si="5"/>
        <v>32394.653244234414</v>
      </c>
      <c r="D22" s="39">
        <f t="shared" si="8"/>
        <v>33123.532942229707</v>
      </c>
      <c r="E22" s="40">
        <f t="shared" si="1"/>
        <v>0</v>
      </c>
      <c r="F22" s="39">
        <f t="shared" si="2"/>
        <v>32394.653244234414</v>
      </c>
      <c r="G22" s="39">
        <f t="shared" si="6"/>
        <v>31665.773546239139</v>
      </c>
      <c r="H22" s="39">
        <f t="shared" si="7"/>
        <v>728.87969799527434</v>
      </c>
      <c r="I22" s="39">
        <f t="shared" si="3"/>
        <v>0</v>
      </c>
      <c r="J22" s="39">
        <f>SUM($H$18:$H22)</f>
        <v>10617.664711148516</v>
      </c>
    </row>
    <row r="23" spans="1:10">
      <c r="A23" s="36">
        <f t="shared" si="4"/>
        <v>6</v>
      </c>
      <c r="B23" s="37">
        <f t="shared" si="0"/>
        <v>46235</v>
      </c>
      <c r="C23" s="39">
        <f t="shared" si="5"/>
        <v>0</v>
      </c>
      <c r="D23" s="39">
        <f t="shared" si="8"/>
        <v>33123.532942229707</v>
      </c>
      <c r="E23" s="40">
        <f t="shared" si="1"/>
        <v>0</v>
      </c>
      <c r="F23" s="39">
        <f t="shared" si="2"/>
        <v>0</v>
      </c>
      <c r="G23" s="39">
        <f t="shared" si="6"/>
        <v>0</v>
      </c>
      <c r="H23" s="39">
        <f t="shared" si="7"/>
        <v>0</v>
      </c>
      <c r="I23" s="39">
        <f t="shared" si="3"/>
        <v>0</v>
      </c>
      <c r="J23" s="39">
        <f>SUM($H$18:$H23)</f>
        <v>10617.664711148516</v>
      </c>
    </row>
    <row r="24" spans="1:10">
      <c r="A24" s="36">
        <f t="shared" si="4"/>
        <v>7</v>
      </c>
      <c r="B24" s="37">
        <f t="shared" si="0"/>
        <v>46600</v>
      </c>
      <c r="C24" s="39">
        <f t="shared" si="5"/>
        <v>0</v>
      </c>
      <c r="D24" s="39">
        <f t="shared" si="8"/>
        <v>33123.532942229707</v>
      </c>
      <c r="E24" s="40">
        <f t="shared" si="1"/>
        <v>0</v>
      </c>
      <c r="F24" s="39">
        <f t="shared" si="2"/>
        <v>0</v>
      </c>
      <c r="G24" s="39">
        <f t="shared" si="6"/>
        <v>0</v>
      </c>
      <c r="H24" s="39">
        <f t="shared" si="7"/>
        <v>0</v>
      </c>
      <c r="I24" s="39">
        <f t="shared" si="3"/>
        <v>0</v>
      </c>
      <c r="J24" s="39">
        <f>SUM($H$18:$H24)</f>
        <v>10617.664711148516</v>
      </c>
    </row>
    <row r="25" spans="1:10">
      <c r="A25" s="36">
        <f t="shared" si="4"/>
        <v>8</v>
      </c>
      <c r="B25" s="37">
        <f t="shared" si="0"/>
        <v>46966</v>
      </c>
      <c r="C25" s="39">
        <f t="shared" si="5"/>
        <v>0</v>
      </c>
      <c r="D25" s="39">
        <f t="shared" si="8"/>
        <v>33123.532942229707</v>
      </c>
      <c r="E25" s="40">
        <f t="shared" si="1"/>
        <v>0</v>
      </c>
      <c r="F25" s="39">
        <f t="shared" si="2"/>
        <v>0</v>
      </c>
      <c r="G25" s="39">
        <f t="shared" si="6"/>
        <v>0</v>
      </c>
      <c r="H25" s="39">
        <f t="shared" si="7"/>
        <v>0</v>
      </c>
      <c r="I25" s="39">
        <f t="shared" si="3"/>
        <v>0</v>
      </c>
      <c r="J25" s="39">
        <f>SUM($H$18:$H25)</f>
        <v>10617.664711148516</v>
      </c>
    </row>
    <row r="26" spans="1:10">
      <c r="A26" s="36">
        <f t="shared" si="4"/>
        <v>9</v>
      </c>
      <c r="B26" s="37">
        <f t="shared" si="0"/>
        <v>47331</v>
      </c>
      <c r="C26" s="39">
        <f t="shared" si="5"/>
        <v>0</v>
      </c>
      <c r="D26" s="39">
        <f t="shared" si="8"/>
        <v>33123.532942229707</v>
      </c>
      <c r="E26" s="40">
        <f t="shared" si="1"/>
        <v>0</v>
      </c>
      <c r="F26" s="39">
        <f t="shared" si="2"/>
        <v>0</v>
      </c>
      <c r="G26" s="39">
        <f t="shared" si="6"/>
        <v>0</v>
      </c>
      <c r="H26" s="39">
        <f t="shared" si="7"/>
        <v>0</v>
      </c>
      <c r="I26" s="39">
        <f t="shared" si="3"/>
        <v>0</v>
      </c>
      <c r="J26" s="39">
        <f>SUM($H$18:$H26)</f>
        <v>10617.664711148516</v>
      </c>
    </row>
    <row r="27" spans="1:10">
      <c r="A27" s="36">
        <f t="shared" si="4"/>
        <v>10</v>
      </c>
      <c r="B27" s="37">
        <f t="shared" si="0"/>
        <v>47696</v>
      </c>
      <c r="C27" s="39">
        <f t="shared" si="5"/>
        <v>0</v>
      </c>
      <c r="D27" s="39">
        <f t="shared" si="8"/>
        <v>33123.532942229707</v>
      </c>
      <c r="E27" s="40">
        <f t="shared" si="1"/>
        <v>0</v>
      </c>
      <c r="F27" s="39">
        <f t="shared" si="2"/>
        <v>0</v>
      </c>
      <c r="G27" s="39">
        <f t="shared" si="6"/>
        <v>0</v>
      </c>
      <c r="H27" s="39">
        <f t="shared" si="7"/>
        <v>0</v>
      </c>
      <c r="I27" s="39">
        <f t="shared" si="3"/>
        <v>0</v>
      </c>
      <c r="J27" s="39">
        <f>SUM($H$18:$H27)</f>
        <v>10617.664711148516</v>
      </c>
    </row>
    <row r="28" spans="1:10">
      <c r="A28" s="36">
        <f t="shared" si="4"/>
        <v>11</v>
      </c>
      <c r="B28" s="37">
        <f t="shared" si="0"/>
        <v>48061</v>
      </c>
      <c r="C28" s="39">
        <f t="shared" si="5"/>
        <v>0</v>
      </c>
      <c r="D28" s="39">
        <f t="shared" si="8"/>
        <v>33123.532942229707</v>
      </c>
      <c r="E28" s="40">
        <f t="shared" si="1"/>
        <v>0</v>
      </c>
      <c r="F28" s="39">
        <f t="shared" si="2"/>
        <v>0</v>
      </c>
      <c r="G28" s="39">
        <f t="shared" si="6"/>
        <v>0</v>
      </c>
      <c r="H28" s="39">
        <f t="shared" si="7"/>
        <v>0</v>
      </c>
      <c r="I28" s="39">
        <f t="shared" si="3"/>
        <v>0</v>
      </c>
      <c r="J28" s="39">
        <f>SUM($H$18:$H28)</f>
        <v>10617.664711148516</v>
      </c>
    </row>
    <row r="29" spans="1:10">
      <c r="A29" s="36">
        <f t="shared" si="4"/>
        <v>12</v>
      </c>
      <c r="B29" s="37">
        <f t="shared" si="0"/>
        <v>48427</v>
      </c>
      <c r="C29" s="39">
        <f t="shared" si="5"/>
        <v>0</v>
      </c>
      <c r="D29" s="39">
        <f t="shared" si="8"/>
        <v>33123.532942229707</v>
      </c>
      <c r="E29" s="40">
        <f t="shared" si="1"/>
        <v>0</v>
      </c>
      <c r="F29" s="39">
        <f t="shared" si="2"/>
        <v>0</v>
      </c>
      <c r="G29" s="39">
        <f t="shared" si="6"/>
        <v>0</v>
      </c>
      <c r="H29" s="39">
        <f t="shared" si="7"/>
        <v>0</v>
      </c>
      <c r="I29" s="39">
        <f t="shared" si="3"/>
        <v>0</v>
      </c>
      <c r="J29" s="39">
        <f>SUM($H$18:$H29)</f>
        <v>10617.664711148516</v>
      </c>
    </row>
    <row r="30" spans="1:10">
      <c r="A30" s="36">
        <f t="shared" si="4"/>
        <v>13</v>
      </c>
      <c r="B30" s="37">
        <f t="shared" si="0"/>
        <v>48792</v>
      </c>
      <c r="C30" s="39">
        <f t="shared" si="5"/>
        <v>0</v>
      </c>
      <c r="D30" s="39">
        <f t="shared" si="8"/>
        <v>33123.532942229707</v>
      </c>
      <c r="E30" s="40">
        <f t="shared" si="1"/>
        <v>0</v>
      </c>
      <c r="F30" s="39">
        <f t="shared" si="2"/>
        <v>0</v>
      </c>
      <c r="G30" s="39">
        <f t="shared" si="6"/>
        <v>0</v>
      </c>
      <c r="H30" s="39">
        <f t="shared" si="7"/>
        <v>0</v>
      </c>
      <c r="I30" s="39">
        <f t="shared" si="3"/>
        <v>0</v>
      </c>
      <c r="J30" s="39">
        <f>SUM($H$18:$H30)</f>
        <v>10617.664711148516</v>
      </c>
    </row>
    <row r="31" spans="1:10">
      <c r="A31" s="36">
        <f t="shared" si="4"/>
        <v>14</v>
      </c>
      <c r="B31" s="37">
        <f t="shared" si="0"/>
        <v>49157</v>
      </c>
      <c r="C31" s="39">
        <f t="shared" si="5"/>
        <v>0</v>
      </c>
      <c r="D31" s="39">
        <f t="shared" si="8"/>
        <v>33123.532942229707</v>
      </c>
      <c r="E31" s="40">
        <f t="shared" si="1"/>
        <v>0</v>
      </c>
      <c r="F31" s="39">
        <f t="shared" si="2"/>
        <v>0</v>
      </c>
      <c r="G31" s="39">
        <f t="shared" si="6"/>
        <v>0</v>
      </c>
      <c r="H31" s="39">
        <f t="shared" si="7"/>
        <v>0</v>
      </c>
      <c r="I31" s="39">
        <f t="shared" si="3"/>
        <v>0</v>
      </c>
      <c r="J31" s="39">
        <f>SUM($H$18:$H31)</f>
        <v>10617.664711148516</v>
      </c>
    </row>
    <row r="32" spans="1:10">
      <c r="A32" s="36">
        <f t="shared" si="4"/>
        <v>15</v>
      </c>
      <c r="B32" s="37">
        <f t="shared" si="0"/>
        <v>49522</v>
      </c>
      <c r="C32" s="39">
        <f t="shared" si="5"/>
        <v>0</v>
      </c>
      <c r="D32" s="39">
        <f t="shared" si="8"/>
        <v>33123.532942229707</v>
      </c>
      <c r="E32" s="40">
        <f t="shared" si="1"/>
        <v>0</v>
      </c>
      <c r="F32" s="39">
        <f t="shared" si="2"/>
        <v>0</v>
      </c>
      <c r="G32" s="39">
        <f t="shared" si="6"/>
        <v>0</v>
      </c>
      <c r="H32" s="39">
        <f t="shared" si="7"/>
        <v>0</v>
      </c>
      <c r="I32" s="39">
        <f t="shared" si="3"/>
        <v>0</v>
      </c>
      <c r="J32" s="39">
        <f>SUM($H$18:$H32)</f>
        <v>10617.664711148516</v>
      </c>
    </row>
    <row r="33" spans="1:10">
      <c r="A33" s="36">
        <f t="shared" si="4"/>
        <v>16</v>
      </c>
      <c r="B33" s="37">
        <f t="shared" si="0"/>
        <v>49888</v>
      </c>
      <c r="C33" s="39">
        <f t="shared" si="5"/>
        <v>0</v>
      </c>
      <c r="D33" s="39">
        <f t="shared" si="8"/>
        <v>33123.532942229707</v>
      </c>
      <c r="E33" s="40">
        <f t="shared" si="1"/>
        <v>0</v>
      </c>
      <c r="F33" s="39">
        <f t="shared" si="2"/>
        <v>0</v>
      </c>
      <c r="G33" s="39">
        <f t="shared" si="6"/>
        <v>0</v>
      </c>
      <c r="H33" s="39">
        <f t="shared" si="7"/>
        <v>0</v>
      </c>
      <c r="I33" s="39">
        <f t="shared" si="3"/>
        <v>0</v>
      </c>
      <c r="J33" s="39">
        <f>SUM($H$18:$H33)</f>
        <v>10617.664711148516</v>
      </c>
    </row>
    <row r="34" spans="1:10">
      <c r="A34" s="36">
        <f t="shared" si="4"/>
        <v>17</v>
      </c>
      <c r="B34" s="37">
        <f t="shared" si="0"/>
        <v>50253</v>
      </c>
      <c r="C34" s="39">
        <f t="shared" si="5"/>
        <v>0</v>
      </c>
      <c r="D34" s="39">
        <f t="shared" si="8"/>
        <v>33123.532942229707</v>
      </c>
      <c r="E34" s="40">
        <f t="shared" si="1"/>
        <v>0</v>
      </c>
      <c r="F34" s="39">
        <f t="shared" si="2"/>
        <v>0</v>
      </c>
      <c r="G34" s="39">
        <f t="shared" si="6"/>
        <v>0</v>
      </c>
      <c r="H34" s="39">
        <f t="shared" si="7"/>
        <v>0</v>
      </c>
      <c r="I34" s="39">
        <f t="shared" si="3"/>
        <v>0</v>
      </c>
      <c r="J34" s="39">
        <f>SUM($H$18:$H34)</f>
        <v>10617.664711148516</v>
      </c>
    </row>
    <row r="35" spans="1:10">
      <c r="A35" s="36">
        <f t="shared" si="4"/>
        <v>18</v>
      </c>
      <c r="B35" s="37">
        <f t="shared" si="0"/>
        <v>50618</v>
      </c>
      <c r="C35" s="39">
        <f t="shared" si="5"/>
        <v>0</v>
      </c>
      <c r="D35" s="39">
        <f t="shared" si="8"/>
        <v>33123.532942229707</v>
      </c>
      <c r="E35" s="40">
        <f t="shared" si="1"/>
        <v>0</v>
      </c>
      <c r="F35" s="39">
        <f t="shared" si="2"/>
        <v>0</v>
      </c>
      <c r="G35" s="39">
        <f t="shared" si="6"/>
        <v>0</v>
      </c>
      <c r="H35" s="39">
        <f t="shared" si="7"/>
        <v>0</v>
      </c>
      <c r="I35" s="39">
        <f t="shared" si="3"/>
        <v>0</v>
      </c>
      <c r="J35" s="39">
        <f>SUM($H$18:$H35)</f>
        <v>10617.664711148516</v>
      </c>
    </row>
    <row r="36" spans="1:10">
      <c r="A36" s="36">
        <f t="shared" si="4"/>
        <v>19</v>
      </c>
      <c r="B36" s="37">
        <f t="shared" si="0"/>
        <v>50983</v>
      </c>
      <c r="C36" s="39">
        <f t="shared" si="5"/>
        <v>0</v>
      </c>
      <c r="D36" s="39">
        <f t="shared" si="8"/>
        <v>33123.532942229707</v>
      </c>
      <c r="E36" s="40">
        <f t="shared" si="1"/>
        <v>0</v>
      </c>
      <c r="F36" s="39">
        <f t="shared" si="2"/>
        <v>0</v>
      </c>
      <c r="G36" s="39">
        <f t="shared" si="6"/>
        <v>0</v>
      </c>
      <c r="H36" s="39">
        <f t="shared" si="7"/>
        <v>0</v>
      </c>
      <c r="I36" s="39">
        <f t="shared" si="3"/>
        <v>0</v>
      </c>
      <c r="J36" s="39">
        <f>SUM($H$18:$H36)</f>
        <v>10617.664711148516</v>
      </c>
    </row>
    <row r="37" spans="1:10">
      <c r="A37" s="36">
        <f t="shared" si="4"/>
        <v>20</v>
      </c>
      <c r="B37" s="37">
        <f t="shared" si="0"/>
        <v>51349</v>
      </c>
      <c r="C37" s="39">
        <f t="shared" si="5"/>
        <v>0</v>
      </c>
      <c r="D37" s="39">
        <f t="shared" si="8"/>
        <v>33123.532942229707</v>
      </c>
      <c r="E37" s="40">
        <f t="shared" si="1"/>
        <v>0</v>
      </c>
      <c r="F37" s="39">
        <f t="shared" si="2"/>
        <v>0</v>
      </c>
      <c r="G37" s="39">
        <f t="shared" si="6"/>
        <v>0</v>
      </c>
      <c r="H37" s="39">
        <f t="shared" si="7"/>
        <v>0</v>
      </c>
      <c r="I37" s="39">
        <f t="shared" si="3"/>
        <v>0</v>
      </c>
      <c r="J37" s="39">
        <f>SUM($H$18:$H37)</f>
        <v>10617.664711148516</v>
      </c>
    </row>
    <row r="38" spans="1:10">
      <c r="A38" s="36">
        <f t="shared" si="4"/>
        <v>21</v>
      </c>
      <c r="B38" s="37">
        <f t="shared" si="0"/>
        <v>51714</v>
      </c>
      <c r="C38" s="39">
        <f t="shared" si="5"/>
        <v>0</v>
      </c>
      <c r="D38" s="39">
        <f t="shared" si="8"/>
        <v>33123.532942229707</v>
      </c>
      <c r="E38" s="40">
        <f t="shared" si="1"/>
        <v>0</v>
      </c>
      <c r="F38" s="39">
        <f t="shared" si="2"/>
        <v>0</v>
      </c>
      <c r="G38" s="39">
        <f t="shared" si="6"/>
        <v>0</v>
      </c>
      <c r="H38" s="39">
        <f t="shared" si="7"/>
        <v>0</v>
      </c>
      <c r="I38" s="39">
        <f t="shared" si="3"/>
        <v>0</v>
      </c>
      <c r="J38" s="39">
        <f>SUM($H$18:$H38)</f>
        <v>10617.664711148516</v>
      </c>
    </row>
    <row r="39" spans="1:10">
      <c r="A39" s="36">
        <f t="shared" si="4"/>
        <v>22</v>
      </c>
      <c r="B39" s="37">
        <f t="shared" si="0"/>
        <v>52079</v>
      </c>
      <c r="C39" s="39">
        <f t="shared" si="5"/>
        <v>0</v>
      </c>
      <c r="D39" s="39">
        <f t="shared" si="8"/>
        <v>33123.532942229707</v>
      </c>
      <c r="E39" s="40">
        <f t="shared" si="1"/>
        <v>0</v>
      </c>
      <c r="F39" s="39">
        <f t="shared" si="2"/>
        <v>0</v>
      </c>
      <c r="G39" s="39">
        <f t="shared" si="6"/>
        <v>0</v>
      </c>
      <c r="H39" s="39">
        <f t="shared" si="7"/>
        <v>0</v>
      </c>
      <c r="I39" s="39">
        <f t="shared" si="3"/>
        <v>0</v>
      </c>
      <c r="J39" s="39">
        <f>SUM($H$18:$H39)</f>
        <v>10617.664711148516</v>
      </c>
    </row>
    <row r="40" spans="1:10">
      <c r="A40" s="36">
        <f t="shared" si="4"/>
        <v>23</v>
      </c>
      <c r="B40" s="37">
        <f t="shared" si="0"/>
        <v>52444</v>
      </c>
      <c r="C40" s="39">
        <f t="shared" si="5"/>
        <v>0</v>
      </c>
      <c r="D40" s="39">
        <f t="shared" si="8"/>
        <v>33123.532942229707</v>
      </c>
      <c r="E40" s="40">
        <f t="shared" si="1"/>
        <v>0</v>
      </c>
      <c r="F40" s="39">
        <f t="shared" si="2"/>
        <v>0</v>
      </c>
      <c r="G40" s="39">
        <f t="shared" si="6"/>
        <v>0</v>
      </c>
      <c r="H40" s="39">
        <f t="shared" si="7"/>
        <v>0</v>
      </c>
      <c r="I40" s="39">
        <f t="shared" si="3"/>
        <v>0</v>
      </c>
      <c r="J40" s="39">
        <f>SUM($H$18:$H40)</f>
        <v>10617.664711148516</v>
      </c>
    </row>
    <row r="41" spans="1:10">
      <c r="A41" s="36">
        <f t="shared" si="4"/>
        <v>24</v>
      </c>
      <c r="B41" s="37">
        <f t="shared" si="0"/>
        <v>52810</v>
      </c>
      <c r="C41" s="39">
        <f t="shared" si="5"/>
        <v>0</v>
      </c>
      <c r="D41" s="39">
        <f t="shared" si="8"/>
        <v>33123.532942229707</v>
      </c>
      <c r="E41" s="40">
        <f t="shared" si="1"/>
        <v>0</v>
      </c>
      <c r="F41" s="39">
        <f t="shared" si="2"/>
        <v>0</v>
      </c>
      <c r="G41" s="39">
        <f t="shared" si="6"/>
        <v>0</v>
      </c>
      <c r="H41" s="39">
        <f t="shared" si="7"/>
        <v>0</v>
      </c>
      <c r="I41" s="39">
        <f t="shared" si="3"/>
        <v>0</v>
      </c>
      <c r="J41" s="39">
        <f>SUM($H$18:$H41)</f>
        <v>10617.664711148516</v>
      </c>
    </row>
    <row r="42" spans="1:10">
      <c r="A42" s="36">
        <f t="shared" si="4"/>
        <v>25</v>
      </c>
      <c r="B42" s="37">
        <f t="shared" si="0"/>
        <v>53175</v>
      </c>
      <c r="C42" s="39">
        <f t="shared" si="5"/>
        <v>0</v>
      </c>
      <c r="D42" s="39">
        <f t="shared" si="8"/>
        <v>33123.532942229707</v>
      </c>
      <c r="E42" s="40">
        <f t="shared" si="1"/>
        <v>0</v>
      </c>
      <c r="F42" s="39">
        <f t="shared" si="2"/>
        <v>0</v>
      </c>
      <c r="G42" s="39">
        <f t="shared" si="6"/>
        <v>0</v>
      </c>
      <c r="H42" s="39">
        <f t="shared" si="7"/>
        <v>0</v>
      </c>
      <c r="I42" s="39">
        <f t="shared" si="3"/>
        <v>0</v>
      </c>
      <c r="J42" s="39">
        <f>SUM($H$18:$H42)</f>
        <v>10617.664711148516</v>
      </c>
    </row>
    <row r="43" spans="1:10">
      <c r="A43" s="36">
        <f t="shared" si="4"/>
        <v>26</v>
      </c>
      <c r="B43" s="37">
        <f t="shared" si="0"/>
        <v>53540</v>
      </c>
      <c r="C43" s="39">
        <f t="shared" si="5"/>
        <v>0</v>
      </c>
      <c r="D43" s="39">
        <f t="shared" si="8"/>
        <v>33123.532942229707</v>
      </c>
      <c r="E43" s="40">
        <f t="shared" si="1"/>
        <v>0</v>
      </c>
      <c r="F43" s="39">
        <f t="shared" si="2"/>
        <v>0</v>
      </c>
      <c r="G43" s="39">
        <f t="shared" si="6"/>
        <v>0</v>
      </c>
      <c r="H43" s="39">
        <f t="shared" si="7"/>
        <v>0</v>
      </c>
      <c r="I43" s="39">
        <f t="shared" si="3"/>
        <v>0</v>
      </c>
      <c r="J43" s="39">
        <f>SUM($H$18:$H43)</f>
        <v>10617.664711148516</v>
      </c>
    </row>
    <row r="44" spans="1:10">
      <c r="A44" s="36">
        <f t="shared" si="4"/>
        <v>27</v>
      </c>
      <c r="B44" s="37">
        <f t="shared" si="0"/>
        <v>53905</v>
      </c>
      <c r="C44" s="39">
        <f t="shared" si="5"/>
        <v>0</v>
      </c>
      <c r="D44" s="39">
        <f t="shared" si="8"/>
        <v>33123.532942229707</v>
      </c>
      <c r="E44" s="40">
        <f t="shared" si="1"/>
        <v>0</v>
      </c>
      <c r="F44" s="39">
        <f t="shared" si="2"/>
        <v>0</v>
      </c>
      <c r="G44" s="39">
        <f t="shared" si="6"/>
        <v>0</v>
      </c>
      <c r="H44" s="39">
        <f t="shared" si="7"/>
        <v>0</v>
      </c>
      <c r="I44" s="39">
        <f t="shared" si="3"/>
        <v>0</v>
      </c>
      <c r="J44" s="39">
        <f>SUM($H$18:$H44)</f>
        <v>10617.664711148516</v>
      </c>
    </row>
    <row r="45" spans="1:10">
      <c r="A45" s="36">
        <f t="shared" si="4"/>
        <v>28</v>
      </c>
      <c r="B45" s="37">
        <f t="shared" si="0"/>
        <v>54271</v>
      </c>
      <c r="C45" s="39">
        <f t="shared" si="5"/>
        <v>0</v>
      </c>
      <c r="D45" s="39">
        <f t="shared" si="8"/>
        <v>33123.532942229707</v>
      </c>
      <c r="E45" s="40">
        <f t="shared" si="1"/>
        <v>0</v>
      </c>
      <c r="F45" s="39">
        <f t="shared" si="2"/>
        <v>0</v>
      </c>
      <c r="G45" s="39">
        <f t="shared" si="6"/>
        <v>0</v>
      </c>
      <c r="H45" s="39">
        <f t="shared" si="7"/>
        <v>0</v>
      </c>
      <c r="I45" s="39">
        <f t="shared" si="3"/>
        <v>0</v>
      </c>
      <c r="J45" s="39">
        <f>SUM($H$18:$H45)</f>
        <v>10617.664711148516</v>
      </c>
    </row>
    <row r="46" spans="1:10">
      <c r="A46" s="36">
        <f t="shared" si="4"/>
        <v>29</v>
      </c>
      <c r="B46" s="37">
        <f t="shared" si="0"/>
        <v>54636</v>
      </c>
      <c r="C46" s="39">
        <f t="shared" si="5"/>
        <v>0</v>
      </c>
      <c r="D46" s="39">
        <f t="shared" si="8"/>
        <v>33123.532942229707</v>
      </c>
      <c r="E46" s="40">
        <f t="shared" si="1"/>
        <v>0</v>
      </c>
      <c r="F46" s="39">
        <f t="shared" si="2"/>
        <v>0</v>
      </c>
      <c r="G46" s="39">
        <f t="shared" si="6"/>
        <v>0</v>
      </c>
      <c r="H46" s="39">
        <f t="shared" si="7"/>
        <v>0</v>
      </c>
      <c r="I46" s="39">
        <f t="shared" si="3"/>
        <v>0</v>
      </c>
      <c r="J46" s="39">
        <f>SUM($H$18:$H46)</f>
        <v>10617.664711148516</v>
      </c>
    </row>
    <row r="47" spans="1:10">
      <c r="A47" s="36">
        <f t="shared" si="4"/>
        <v>30</v>
      </c>
      <c r="B47" s="37">
        <f t="shared" si="0"/>
        <v>55001</v>
      </c>
      <c r="C47" s="39">
        <f t="shared" si="5"/>
        <v>0</v>
      </c>
      <c r="D47" s="39">
        <f t="shared" si="8"/>
        <v>33123.532942229707</v>
      </c>
      <c r="E47" s="40">
        <f t="shared" si="1"/>
        <v>0</v>
      </c>
      <c r="F47" s="39">
        <f t="shared" si="2"/>
        <v>0</v>
      </c>
      <c r="G47" s="39">
        <f t="shared" si="6"/>
        <v>0</v>
      </c>
      <c r="H47" s="39">
        <f t="shared" si="7"/>
        <v>0</v>
      </c>
      <c r="I47" s="39">
        <f t="shared" si="3"/>
        <v>0</v>
      </c>
      <c r="J47" s="39">
        <f>SUM($H$18:$H47)</f>
        <v>10617.664711148516</v>
      </c>
    </row>
    <row r="48" spans="1:10">
      <c r="A48" s="36">
        <f t="shared" si="4"/>
        <v>31</v>
      </c>
      <c r="B48" s="37">
        <f t="shared" si="0"/>
        <v>55366</v>
      </c>
      <c r="C48" s="39">
        <f t="shared" si="5"/>
        <v>0</v>
      </c>
      <c r="D48" s="39">
        <f t="shared" si="8"/>
        <v>33123.532942229707</v>
      </c>
      <c r="E48" s="40">
        <f t="shared" si="1"/>
        <v>0</v>
      </c>
      <c r="F48" s="39">
        <f t="shared" si="2"/>
        <v>0</v>
      </c>
      <c r="G48" s="39">
        <f t="shared" si="6"/>
        <v>0</v>
      </c>
      <c r="H48" s="39">
        <f t="shared" si="7"/>
        <v>0</v>
      </c>
      <c r="I48" s="39">
        <f t="shared" si="3"/>
        <v>0</v>
      </c>
      <c r="J48" s="39">
        <f>SUM($H$18:$H48)</f>
        <v>10617.664711148516</v>
      </c>
    </row>
    <row r="49" spans="1:10">
      <c r="A49" s="36">
        <f t="shared" si="4"/>
        <v>32</v>
      </c>
      <c r="B49" s="37">
        <f t="shared" si="0"/>
        <v>55732</v>
      </c>
      <c r="C49" s="39">
        <f t="shared" si="5"/>
        <v>0</v>
      </c>
      <c r="D49" s="39">
        <f t="shared" si="8"/>
        <v>33123.532942229707</v>
      </c>
      <c r="E49" s="40">
        <f t="shared" si="1"/>
        <v>0</v>
      </c>
      <c r="F49" s="39">
        <f t="shared" si="2"/>
        <v>0</v>
      </c>
      <c r="G49" s="39">
        <f t="shared" si="6"/>
        <v>0</v>
      </c>
      <c r="H49" s="39">
        <f t="shared" si="7"/>
        <v>0</v>
      </c>
      <c r="I49" s="39">
        <f t="shared" si="3"/>
        <v>0</v>
      </c>
      <c r="J49" s="39">
        <f>SUM($H$18:$H49)</f>
        <v>10617.664711148516</v>
      </c>
    </row>
    <row r="50" spans="1:10">
      <c r="A50" s="36">
        <f t="shared" si="4"/>
        <v>33</v>
      </c>
      <c r="B50" s="37">
        <f t="shared" si="0"/>
        <v>56097</v>
      </c>
      <c r="C50" s="39">
        <f t="shared" si="5"/>
        <v>0</v>
      </c>
      <c r="D50" s="39">
        <f t="shared" si="8"/>
        <v>33123.532942229707</v>
      </c>
      <c r="E50" s="40">
        <f t="shared" si="1"/>
        <v>0</v>
      </c>
      <c r="F50" s="39">
        <f t="shared" si="2"/>
        <v>0</v>
      </c>
      <c r="G50" s="39">
        <f t="shared" si="6"/>
        <v>0</v>
      </c>
      <c r="H50" s="39">
        <f t="shared" si="7"/>
        <v>0</v>
      </c>
      <c r="I50" s="39">
        <f t="shared" si="3"/>
        <v>0</v>
      </c>
      <c r="J50" s="39">
        <f>SUM($H$18:$H50)</f>
        <v>10617.664711148516</v>
      </c>
    </row>
    <row r="51" spans="1:10">
      <c r="A51" s="36">
        <f t="shared" si="4"/>
        <v>34</v>
      </c>
      <c r="B51" s="37">
        <f t="shared" si="0"/>
        <v>56462</v>
      </c>
      <c r="C51" s="39">
        <f t="shared" si="5"/>
        <v>0</v>
      </c>
      <c r="D51" s="39">
        <f t="shared" si="8"/>
        <v>33123.532942229707</v>
      </c>
      <c r="E51" s="40">
        <f t="shared" si="1"/>
        <v>0</v>
      </c>
      <c r="F51" s="39">
        <f t="shared" si="2"/>
        <v>0</v>
      </c>
      <c r="G51" s="39">
        <f t="shared" si="6"/>
        <v>0</v>
      </c>
      <c r="H51" s="39">
        <f t="shared" si="7"/>
        <v>0</v>
      </c>
      <c r="I51" s="39">
        <f t="shared" si="3"/>
        <v>0</v>
      </c>
      <c r="J51" s="39">
        <f>SUM($H$18:$H51)</f>
        <v>10617.664711148516</v>
      </c>
    </row>
    <row r="52" spans="1:10">
      <c r="A52" s="36">
        <f t="shared" si="4"/>
        <v>35</v>
      </c>
      <c r="B52" s="37">
        <f t="shared" si="0"/>
        <v>56827</v>
      </c>
      <c r="C52" s="39">
        <f t="shared" si="5"/>
        <v>0</v>
      </c>
      <c r="D52" s="39">
        <f t="shared" si="8"/>
        <v>33123.532942229707</v>
      </c>
      <c r="E52" s="40">
        <f t="shared" si="1"/>
        <v>0</v>
      </c>
      <c r="F52" s="39">
        <f t="shared" si="2"/>
        <v>0</v>
      </c>
      <c r="G52" s="39">
        <f t="shared" si="6"/>
        <v>0</v>
      </c>
      <c r="H52" s="39">
        <f t="shared" si="7"/>
        <v>0</v>
      </c>
      <c r="I52" s="39">
        <f t="shared" si="3"/>
        <v>0</v>
      </c>
      <c r="J52" s="39">
        <f>SUM($H$18:$H52)</f>
        <v>10617.664711148516</v>
      </c>
    </row>
    <row r="53" spans="1:10">
      <c r="A53" s="36">
        <f t="shared" si="4"/>
        <v>36</v>
      </c>
      <c r="B53" s="37">
        <f t="shared" si="0"/>
        <v>57193</v>
      </c>
      <c r="C53" s="39">
        <f t="shared" si="5"/>
        <v>0</v>
      </c>
      <c r="D53" s="39">
        <f t="shared" si="8"/>
        <v>33123.532942229707</v>
      </c>
      <c r="E53" s="40">
        <f t="shared" si="1"/>
        <v>0</v>
      </c>
      <c r="F53" s="39">
        <f t="shared" si="2"/>
        <v>0</v>
      </c>
      <c r="G53" s="39">
        <f t="shared" si="6"/>
        <v>0</v>
      </c>
      <c r="H53" s="39">
        <f t="shared" si="7"/>
        <v>0</v>
      </c>
      <c r="I53" s="39">
        <f t="shared" si="3"/>
        <v>0</v>
      </c>
      <c r="J53" s="39">
        <f>SUM($H$18:$H53)</f>
        <v>10617.664711148516</v>
      </c>
    </row>
    <row r="54" spans="1:10">
      <c r="A54" s="36">
        <f t="shared" si="4"/>
        <v>37</v>
      </c>
      <c r="B54" s="37">
        <f t="shared" si="0"/>
        <v>57558</v>
      </c>
      <c r="C54" s="39">
        <f t="shared" si="5"/>
        <v>0</v>
      </c>
      <c r="D54" s="39">
        <f t="shared" si="8"/>
        <v>33123.532942229707</v>
      </c>
      <c r="E54" s="40">
        <f t="shared" si="1"/>
        <v>0</v>
      </c>
      <c r="F54" s="39">
        <f t="shared" si="2"/>
        <v>0</v>
      </c>
      <c r="G54" s="39">
        <f t="shared" si="6"/>
        <v>0</v>
      </c>
      <c r="H54" s="39">
        <f t="shared" si="7"/>
        <v>0</v>
      </c>
      <c r="I54" s="39">
        <f t="shared" si="3"/>
        <v>0</v>
      </c>
      <c r="J54" s="39">
        <f>SUM($H$18:$H54)</f>
        <v>10617.664711148516</v>
      </c>
    </row>
    <row r="55" spans="1:10">
      <c r="A55" s="36">
        <f t="shared" si="4"/>
        <v>38</v>
      </c>
      <c r="B55" s="37">
        <f t="shared" si="0"/>
        <v>57923</v>
      </c>
      <c r="C55" s="39">
        <f t="shared" si="5"/>
        <v>0</v>
      </c>
      <c r="D55" s="39">
        <f t="shared" si="8"/>
        <v>33123.532942229707</v>
      </c>
      <c r="E55" s="40">
        <f t="shared" si="1"/>
        <v>0</v>
      </c>
      <c r="F55" s="39">
        <f t="shared" si="2"/>
        <v>0</v>
      </c>
      <c r="G55" s="39">
        <f t="shared" si="6"/>
        <v>0</v>
      </c>
      <c r="H55" s="39">
        <f t="shared" si="7"/>
        <v>0</v>
      </c>
      <c r="I55" s="39">
        <f t="shared" si="3"/>
        <v>0</v>
      </c>
      <c r="J55" s="39">
        <f>SUM($H$18:$H55)</f>
        <v>10617.664711148516</v>
      </c>
    </row>
    <row r="56" spans="1:10">
      <c r="A56" s="36">
        <f t="shared" si="4"/>
        <v>39</v>
      </c>
      <c r="B56" s="37">
        <f t="shared" si="0"/>
        <v>58288</v>
      </c>
      <c r="C56" s="39">
        <f t="shared" si="5"/>
        <v>0</v>
      </c>
      <c r="D56" s="39">
        <f t="shared" si="8"/>
        <v>33123.532942229707</v>
      </c>
      <c r="E56" s="40">
        <f t="shared" si="1"/>
        <v>0</v>
      </c>
      <c r="F56" s="39">
        <f t="shared" si="2"/>
        <v>0</v>
      </c>
      <c r="G56" s="39">
        <f t="shared" si="6"/>
        <v>0</v>
      </c>
      <c r="H56" s="39">
        <f t="shared" si="7"/>
        <v>0</v>
      </c>
      <c r="I56" s="39">
        <f t="shared" si="3"/>
        <v>0</v>
      </c>
      <c r="J56" s="39">
        <f>SUM($H$18:$H56)</f>
        <v>10617.664711148516</v>
      </c>
    </row>
    <row r="57" spans="1:10">
      <c r="A57" s="36">
        <f t="shared" si="4"/>
        <v>40</v>
      </c>
      <c r="B57" s="37">
        <f t="shared" si="0"/>
        <v>58654</v>
      </c>
      <c r="C57" s="39">
        <f t="shared" si="5"/>
        <v>0</v>
      </c>
      <c r="D57" s="39">
        <f t="shared" si="8"/>
        <v>33123.532942229707</v>
      </c>
      <c r="E57" s="40">
        <f t="shared" si="1"/>
        <v>0</v>
      </c>
      <c r="F57" s="39">
        <f t="shared" si="2"/>
        <v>0</v>
      </c>
      <c r="G57" s="39">
        <f t="shared" si="6"/>
        <v>0</v>
      </c>
      <c r="H57" s="39">
        <f t="shared" si="7"/>
        <v>0</v>
      </c>
      <c r="I57" s="39">
        <f t="shared" si="3"/>
        <v>0</v>
      </c>
      <c r="J57" s="39">
        <f>SUM($H$18:$H57)</f>
        <v>10617.664711148516</v>
      </c>
    </row>
    <row r="58" spans="1:10">
      <c r="A58" s="36">
        <f t="shared" si="4"/>
        <v>41</v>
      </c>
      <c r="B58" s="37">
        <f t="shared" si="0"/>
        <v>59019</v>
      </c>
      <c r="C58" s="39">
        <f t="shared" si="5"/>
        <v>0</v>
      </c>
      <c r="D58" s="39">
        <f t="shared" si="8"/>
        <v>33123.532942229707</v>
      </c>
      <c r="E58" s="40">
        <f t="shared" si="1"/>
        <v>0</v>
      </c>
      <c r="F58" s="39">
        <f t="shared" si="2"/>
        <v>0</v>
      </c>
      <c r="G58" s="39">
        <f t="shared" si="6"/>
        <v>0</v>
      </c>
      <c r="H58" s="39">
        <f t="shared" si="7"/>
        <v>0</v>
      </c>
      <c r="I58" s="39">
        <f t="shared" si="3"/>
        <v>0</v>
      </c>
      <c r="J58" s="39">
        <f>SUM($H$18:$H58)</f>
        <v>10617.664711148516</v>
      </c>
    </row>
    <row r="59" spans="1:10">
      <c r="A59" s="36">
        <f t="shared" si="4"/>
        <v>42</v>
      </c>
      <c r="B59" s="37">
        <f t="shared" si="0"/>
        <v>59384</v>
      </c>
      <c r="C59" s="39">
        <f t="shared" si="5"/>
        <v>0</v>
      </c>
      <c r="D59" s="39">
        <f t="shared" si="8"/>
        <v>33123.532942229707</v>
      </c>
      <c r="E59" s="40">
        <f t="shared" si="1"/>
        <v>0</v>
      </c>
      <c r="F59" s="39">
        <f t="shared" si="2"/>
        <v>0</v>
      </c>
      <c r="G59" s="39">
        <f t="shared" si="6"/>
        <v>0</v>
      </c>
      <c r="H59" s="39">
        <f t="shared" si="7"/>
        <v>0</v>
      </c>
      <c r="I59" s="39">
        <f t="shared" si="3"/>
        <v>0</v>
      </c>
      <c r="J59" s="39">
        <f>SUM($H$18:$H59)</f>
        <v>10617.664711148516</v>
      </c>
    </row>
    <row r="60" spans="1:10">
      <c r="A60" s="36">
        <f t="shared" si="4"/>
        <v>43</v>
      </c>
      <c r="B60" s="37">
        <f t="shared" si="0"/>
        <v>59749</v>
      </c>
      <c r="C60" s="39">
        <f t="shared" si="5"/>
        <v>0</v>
      </c>
      <c r="D60" s="39">
        <f t="shared" si="8"/>
        <v>33123.532942229707</v>
      </c>
      <c r="E60" s="40">
        <f t="shared" si="1"/>
        <v>0</v>
      </c>
      <c r="F60" s="39">
        <f t="shared" si="2"/>
        <v>0</v>
      </c>
      <c r="G60" s="39">
        <f t="shared" si="6"/>
        <v>0</v>
      </c>
      <c r="H60" s="39">
        <f t="shared" si="7"/>
        <v>0</v>
      </c>
      <c r="I60" s="39">
        <f t="shared" si="3"/>
        <v>0</v>
      </c>
      <c r="J60" s="39">
        <f>SUM($H$18:$H60)</f>
        <v>10617.664711148516</v>
      </c>
    </row>
    <row r="61" spans="1:10">
      <c r="A61" s="36">
        <f t="shared" si="4"/>
        <v>44</v>
      </c>
      <c r="B61" s="37">
        <f t="shared" si="0"/>
        <v>60115</v>
      </c>
      <c r="C61" s="39">
        <f t="shared" si="5"/>
        <v>0</v>
      </c>
      <c r="D61" s="39">
        <f t="shared" si="8"/>
        <v>33123.532942229707</v>
      </c>
      <c r="E61" s="40">
        <f t="shared" si="1"/>
        <v>0</v>
      </c>
      <c r="F61" s="39">
        <f t="shared" si="2"/>
        <v>0</v>
      </c>
      <c r="G61" s="39">
        <f t="shared" si="6"/>
        <v>0</v>
      </c>
      <c r="H61" s="39">
        <f t="shared" si="7"/>
        <v>0</v>
      </c>
      <c r="I61" s="39">
        <f t="shared" si="3"/>
        <v>0</v>
      </c>
      <c r="J61" s="39">
        <f>SUM($H$18:$H61)</f>
        <v>10617.664711148516</v>
      </c>
    </row>
    <row r="62" spans="1:10">
      <c r="A62" s="36">
        <f t="shared" si="4"/>
        <v>45</v>
      </c>
      <c r="B62" s="37">
        <f t="shared" si="0"/>
        <v>60480</v>
      </c>
      <c r="C62" s="39">
        <f t="shared" si="5"/>
        <v>0</v>
      </c>
      <c r="D62" s="39">
        <f t="shared" si="8"/>
        <v>33123.532942229707</v>
      </c>
      <c r="E62" s="40">
        <f t="shared" si="1"/>
        <v>0</v>
      </c>
      <c r="F62" s="39">
        <f t="shared" si="2"/>
        <v>0</v>
      </c>
      <c r="G62" s="39">
        <f t="shared" si="6"/>
        <v>0</v>
      </c>
      <c r="H62" s="39">
        <f t="shared" si="7"/>
        <v>0</v>
      </c>
      <c r="I62" s="39">
        <f t="shared" si="3"/>
        <v>0</v>
      </c>
      <c r="J62" s="39">
        <f>SUM($H$18:$H62)</f>
        <v>10617.664711148516</v>
      </c>
    </row>
    <row r="63" spans="1:10">
      <c r="A63" s="36">
        <f t="shared" si="4"/>
        <v>46</v>
      </c>
      <c r="B63" s="37">
        <f t="shared" si="0"/>
        <v>60845</v>
      </c>
      <c r="C63" s="39">
        <f t="shared" si="5"/>
        <v>0</v>
      </c>
      <c r="D63" s="39">
        <f t="shared" si="8"/>
        <v>33123.532942229707</v>
      </c>
      <c r="E63" s="40">
        <f t="shared" si="1"/>
        <v>0</v>
      </c>
      <c r="F63" s="39">
        <f t="shared" si="2"/>
        <v>0</v>
      </c>
      <c r="G63" s="39">
        <f t="shared" si="6"/>
        <v>0</v>
      </c>
      <c r="H63" s="39">
        <f t="shared" si="7"/>
        <v>0</v>
      </c>
      <c r="I63" s="39">
        <f t="shared" si="3"/>
        <v>0</v>
      </c>
      <c r="J63" s="39">
        <f>SUM($H$18:$H63)</f>
        <v>10617.664711148516</v>
      </c>
    </row>
    <row r="64" spans="1:10">
      <c r="A64" s="36">
        <f t="shared" si="4"/>
        <v>47</v>
      </c>
      <c r="B64" s="37">
        <f t="shared" si="0"/>
        <v>61210</v>
      </c>
      <c r="C64" s="39">
        <f t="shared" si="5"/>
        <v>0</v>
      </c>
      <c r="D64" s="39">
        <f t="shared" si="8"/>
        <v>33123.532942229707</v>
      </c>
      <c r="E64" s="40">
        <f t="shared" si="1"/>
        <v>0</v>
      </c>
      <c r="F64" s="39">
        <f t="shared" si="2"/>
        <v>0</v>
      </c>
      <c r="G64" s="39">
        <f t="shared" si="6"/>
        <v>0</v>
      </c>
      <c r="H64" s="39">
        <f t="shared" si="7"/>
        <v>0</v>
      </c>
      <c r="I64" s="39">
        <f t="shared" si="3"/>
        <v>0</v>
      </c>
      <c r="J64" s="39">
        <f>SUM($H$18:$H64)</f>
        <v>10617.664711148516</v>
      </c>
    </row>
    <row r="65" spans="1:10">
      <c r="A65" s="36">
        <f t="shared" si="4"/>
        <v>48</v>
      </c>
      <c r="B65" s="37">
        <f t="shared" si="0"/>
        <v>61576</v>
      </c>
      <c r="C65" s="39">
        <f t="shared" si="5"/>
        <v>0</v>
      </c>
      <c r="D65" s="39">
        <f t="shared" si="8"/>
        <v>33123.532942229707</v>
      </c>
      <c r="E65" s="40">
        <f t="shared" si="1"/>
        <v>0</v>
      </c>
      <c r="F65" s="39">
        <f t="shared" si="2"/>
        <v>0</v>
      </c>
      <c r="G65" s="39">
        <f t="shared" si="6"/>
        <v>0</v>
      </c>
      <c r="H65" s="39">
        <f t="shared" si="7"/>
        <v>0</v>
      </c>
      <c r="I65" s="39">
        <f t="shared" si="3"/>
        <v>0</v>
      </c>
      <c r="J65" s="39">
        <f>SUM($H$18:$H65)</f>
        <v>10617.664711148516</v>
      </c>
    </row>
    <row r="66" spans="1:10">
      <c r="A66" s="36">
        <f t="shared" si="4"/>
        <v>49</v>
      </c>
      <c r="B66" s="37">
        <f t="shared" si="0"/>
        <v>61941</v>
      </c>
      <c r="C66" s="39">
        <f t="shared" si="5"/>
        <v>0</v>
      </c>
      <c r="D66" s="39">
        <f t="shared" si="8"/>
        <v>33123.532942229707</v>
      </c>
      <c r="E66" s="40">
        <f t="shared" si="1"/>
        <v>0</v>
      </c>
      <c r="F66" s="39">
        <f t="shared" si="2"/>
        <v>0</v>
      </c>
      <c r="G66" s="39">
        <f t="shared" si="6"/>
        <v>0</v>
      </c>
      <c r="H66" s="39">
        <f t="shared" si="7"/>
        <v>0</v>
      </c>
      <c r="I66" s="39">
        <f t="shared" si="3"/>
        <v>0</v>
      </c>
      <c r="J66" s="39">
        <f>SUM($H$18:$H66)</f>
        <v>10617.664711148516</v>
      </c>
    </row>
    <row r="67" spans="1:10">
      <c r="A67" s="36">
        <f t="shared" si="4"/>
        <v>50</v>
      </c>
      <c r="B67" s="37">
        <f t="shared" si="0"/>
        <v>62306</v>
      </c>
      <c r="C67" s="39">
        <f t="shared" si="5"/>
        <v>0</v>
      </c>
      <c r="D67" s="39">
        <f t="shared" si="8"/>
        <v>33123.532942229707</v>
      </c>
      <c r="E67" s="40">
        <f t="shared" si="1"/>
        <v>0</v>
      </c>
      <c r="F67" s="39">
        <f t="shared" si="2"/>
        <v>0</v>
      </c>
      <c r="G67" s="39">
        <f t="shared" si="6"/>
        <v>0</v>
      </c>
      <c r="H67" s="39">
        <f t="shared" si="7"/>
        <v>0</v>
      </c>
      <c r="I67" s="39">
        <f t="shared" si="3"/>
        <v>0</v>
      </c>
      <c r="J67" s="39">
        <f>SUM($H$18:$H67)</f>
        <v>10617.664711148516</v>
      </c>
    </row>
    <row r="68" spans="1:10">
      <c r="A68" s="36">
        <f t="shared" si="4"/>
        <v>51</v>
      </c>
      <c r="B68" s="37">
        <f t="shared" si="0"/>
        <v>62671</v>
      </c>
      <c r="C68" s="39">
        <f t="shared" si="5"/>
        <v>0</v>
      </c>
      <c r="D68" s="39">
        <f t="shared" si="8"/>
        <v>33123.532942229707</v>
      </c>
      <c r="E68" s="40">
        <f t="shared" si="1"/>
        <v>0</v>
      </c>
      <c r="F68" s="39">
        <f t="shared" si="2"/>
        <v>0</v>
      </c>
      <c r="G68" s="39">
        <f t="shared" si="6"/>
        <v>0</v>
      </c>
      <c r="H68" s="39">
        <f t="shared" si="7"/>
        <v>0</v>
      </c>
      <c r="I68" s="39">
        <f t="shared" si="3"/>
        <v>0</v>
      </c>
      <c r="J68" s="39">
        <f>SUM($H$18:$H68)</f>
        <v>10617.664711148516</v>
      </c>
    </row>
    <row r="69" spans="1:10">
      <c r="A69" s="36">
        <f t="shared" si="4"/>
        <v>52</v>
      </c>
      <c r="B69" s="37">
        <f t="shared" si="0"/>
        <v>63037</v>
      </c>
      <c r="C69" s="39">
        <f t="shared" si="5"/>
        <v>0</v>
      </c>
      <c r="D69" s="39">
        <f t="shared" si="8"/>
        <v>33123.532942229707</v>
      </c>
      <c r="E69" s="40">
        <f t="shared" si="1"/>
        <v>0</v>
      </c>
      <c r="F69" s="39">
        <f t="shared" si="2"/>
        <v>0</v>
      </c>
      <c r="G69" s="39">
        <f t="shared" si="6"/>
        <v>0</v>
      </c>
      <c r="H69" s="39">
        <f t="shared" si="7"/>
        <v>0</v>
      </c>
      <c r="I69" s="39">
        <f t="shared" si="3"/>
        <v>0</v>
      </c>
      <c r="J69" s="39">
        <f>SUM($H$18:$H69)</f>
        <v>10617.664711148516</v>
      </c>
    </row>
    <row r="70" spans="1:10">
      <c r="A70" s="36">
        <f t="shared" si="4"/>
        <v>53</v>
      </c>
      <c r="B70" s="37">
        <f t="shared" si="0"/>
        <v>63402</v>
      </c>
      <c r="C70" s="39">
        <f t="shared" si="5"/>
        <v>0</v>
      </c>
      <c r="D70" s="39">
        <f t="shared" si="8"/>
        <v>33123.532942229707</v>
      </c>
      <c r="E70" s="40">
        <f t="shared" si="1"/>
        <v>0</v>
      </c>
      <c r="F70" s="39">
        <f t="shared" si="2"/>
        <v>0</v>
      </c>
      <c r="G70" s="39">
        <f t="shared" si="6"/>
        <v>0</v>
      </c>
      <c r="H70" s="39">
        <f t="shared" si="7"/>
        <v>0</v>
      </c>
      <c r="I70" s="39">
        <f t="shared" si="3"/>
        <v>0</v>
      </c>
      <c r="J70" s="39">
        <f>SUM($H$18:$H70)</f>
        <v>10617.664711148516</v>
      </c>
    </row>
    <row r="71" spans="1:10">
      <c r="A71" s="36">
        <f t="shared" si="4"/>
        <v>54</v>
      </c>
      <c r="B71" s="37">
        <f t="shared" si="0"/>
        <v>63767</v>
      </c>
      <c r="C71" s="39">
        <f t="shared" si="5"/>
        <v>0</v>
      </c>
      <c r="D71" s="39">
        <f t="shared" si="8"/>
        <v>33123.532942229707</v>
      </c>
      <c r="E71" s="40">
        <f t="shared" si="1"/>
        <v>0</v>
      </c>
      <c r="F71" s="39">
        <f t="shared" si="2"/>
        <v>0</v>
      </c>
      <c r="G71" s="39">
        <f t="shared" si="6"/>
        <v>0</v>
      </c>
      <c r="H71" s="39">
        <f t="shared" si="7"/>
        <v>0</v>
      </c>
      <c r="I71" s="39">
        <f t="shared" si="3"/>
        <v>0</v>
      </c>
      <c r="J71" s="39">
        <f>SUM($H$18:$H71)</f>
        <v>10617.664711148516</v>
      </c>
    </row>
    <row r="72" spans="1:10">
      <c r="A72" s="36">
        <f t="shared" si="4"/>
        <v>55</v>
      </c>
      <c r="B72" s="37">
        <f t="shared" si="0"/>
        <v>64132</v>
      </c>
      <c r="C72" s="39">
        <f t="shared" si="5"/>
        <v>0</v>
      </c>
      <c r="D72" s="39">
        <f t="shared" si="8"/>
        <v>33123.532942229707</v>
      </c>
      <c r="E72" s="40">
        <f t="shared" si="1"/>
        <v>0</v>
      </c>
      <c r="F72" s="39">
        <f t="shared" si="2"/>
        <v>0</v>
      </c>
      <c r="G72" s="39">
        <f t="shared" si="6"/>
        <v>0</v>
      </c>
      <c r="H72" s="39">
        <f t="shared" si="7"/>
        <v>0</v>
      </c>
      <c r="I72" s="39">
        <f t="shared" si="3"/>
        <v>0</v>
      </c>
      <c r="J72" s="39">
        <f>SUM($H$18:$H72)</f>
        <v>10617.664711148516</v>
      </c>
    </row>
    <row r="73" spans="1:10">
      <c r="A73" s="36">
        <f t="shared" si="4"/>
        <v>56</v>
      </c>
      <c r="B73" s="37">
        <f t="shared" si="0"/>
        <v>64498</v>
      </c>
      <c r="C73" s="39">
        <f t="shared" si="5"/>
        <v>0</v>
      </c>
      <c r="D73" s="39">
        <f t="shared" si="8"/>
        <v>33123.532942229707</v>
      </c>
      <c r="E73" s="40">
        <f t="shared" si="1"/>
        <v>0</v>
      </c>
      <c r="F73" s="39">
        <f t="shared" si="2"/>
        <v>0</v>
      </c>
      <c r="G73" s="39">
        <f t="shared" si="6"/>
        <v>0</v>
      </c>
      <c r="H73" s="39">
        <f t="shared" si="7"/>
        <v>0</v>
      </c>
      <c r="I73" s="39">
        <f t="shared" si="3"/>
        <v>0</v>
      </c>
      <c r="J73" s="39">
        <f>SUM($H$18:$H73)</f>
        <v>10617.664711148516</v>
      </c>
    </row>
    <row r="74" spans="1:10">
      <c r="A74" s="36">
        <f t="shared" si="4"/>
        <v>57</v>
      </c>
      <c r="B74" s="37">
        <f t="shared" si="0"/>
        <v>64863</v>
      </c>
      <c r="C74" s="39">
        <f t="shared" si="5"/>
        <v>0</v>
      </c>
      <c r="D74" s="39">
        <f t="shared" si="8"/>
        <v>33123.532942229707</v>
      </c>
      <c r="E74" s="40">
        <f t="shared" si="1"/>
        <v>0</v>
      </c>
      <c r="F74" s="39">
        <f t="shared" si="2"/>
        <v>0</v>
      </c>
      <c r="G74" s="39">
        <f t="shared" si="6"/>
        <v>0</v>
      </c>
      <c r="H74" s="39">
        <f t="shared" si="7"/>
        <v>0</v>
      </c>
      <c r="I74" s="39">
        <f t="shared" si="3"/>
        <v>0</v>
      </c>
      <c r="J74" s="39">
        <f>SUM($H$18:$H74)</f>
        <v>10617.664711148516</v>
      </c>
    </row>
    <row r="75" spans="1:10">
      <c r="A75" s="36">
        <f t="shared" si="4"/>
        <v>58</v>
      </c>
      <c r="B75" s="37">
        <f t="shared" si="0"/>
        <v>65228</v>
      </c>
      <c r="C75" s="39">
        <f t="shared" si="5"/>
        <v>0</v>
      </c>
      <c r="D75" s="39">
        <f t="shared" si="8"/>
        <v>33123.532942229707</v>
      </c>
      <c r="E75" s="40">
        <f t="shared" si="1"/>
        <v>0</v>
      </c>
      <c r="F75" s="39">
        <f t="shared" si="2"/>
        <v>0</v>
      </c>
      <c r="G75" s="39">
        <f t="shared" si="6"/>
        <v>0</v>
      </c>
      <c r="H75" s="39">
        <f t="shared" si="7"/>
        <v>0</v>
      </c>
      <c r="I75" s="39">
        <f t="shared" si="3"/>
        <v>0</v>
      </c>
      <c r="J75" s="39">
        <f>SUM($H$18:$H75)</f>
        <v>10617.664711148516</v>
      </c>
    </row>
    <row r="76" spans="1:10">
      <c r="A76" s="36">
        <f t="shared" si="4"/>
        <v>59</v>
      </c>
      <c r="B76" s="37">
        <f t="shared" si="0"/>
        <v>65593</v>
      </c>
      <c r="C76" s="39">
        <f t="shared" si="5"/>
        <v>0</v>
      </c>
      <c r="D76" s="39">
        <f t="shared" si="8"/>
        <v>33123.532942229707</v>
      </c>
      <c r="E76" s="40">
        <f t="shared" si="1"/>
        <v>0</v>
      </c>
      <c r="F76" s="39">
        <f t="shared" si="2"/>
        <v>0</v>
      </c>
      <c r="G76" s="39">
        <f t="shared" si="6"/>
        <v>0</v>
      </c>
      <c r="H76" s="39">
        <f t="shared" si="7"/>
        <v>0</v>
      </c>
      <c r="I76" s="39">
        <f t="shared" si="3"/>
        <v>0</v>
      </c>
      <c r="J76" s="39">
        <f>SUM($H$18:$H76)</f>
        <v>10617.664711148516</v>
      </c>
    </row>
    <row r="77" spans="1:10">
      <c r="A77" s="36">
        <f t="shared" si="4"/>
        <v>60</v>
      </c>
      <c r="B77" s="37">
        <f t="shared" si="0"/>
        <v>65959</v>
      </c>
      <c r="C77" s="39">
        <f t="shared" si="5"/>
        <v>0</v>
      </c>
      <c r="D77" s="39">
        <f t="shared" si="8"/>
        <v>33123.532942229707</v>
      </c>
      <c r="E77" s="40">
        <f t="shared" si="1"/>
        <v>0</v>
      </c>
      <c r="F77" s="39">
        <f t="shared" si="2"/>
        <v>0</v>
      </c>
      <c r="G77" s="39">
        <f t="shared" si="6"/>
        <v>0</v>
      </c>
      <c r="H77" s="39">
        <f t="shared" si="7"/>
        <v>0</v>
      </c>
      <c r="I77" s="39">
        <f t="shared" si="3"/>
        <v>0</v>
      </c>
      <c r="J77" s="39">
        <f>SUM($H$18:$H77)</f>
        <v>10617.664711148516</v>
      </c>
    </row>
    <row r="78" spans="1:10">
      <c r="A78" s="36">
        <f t="shared" si="4"/>
        <v>61</v>
      </c>
      <c r="B78" s="37">
        <f t="shared" si="0"/>
        <v>66324</v>
      </c>
      <c r="C78" s="39">
        <f t="shared" si="5"/>
        <v>0</v>
      </c>
      <c r="D78" s="39">
        <f t="shared" si="8"/>
        <v>33123.532942229707</v>
      </c>
      <c r="E78" s="40">
        <f t="shared" si="1"/>
        <v>0</v>
      </c>
      <c r="F78" s="39">
        <f t="shared" si="2"/>
        <v>0</v>
      </c>
      <c r="G78" s="39">
        <f t="shared" si="6"/>
        <v>0</v>
      </c>
      <c r="H78" s="39">
        <f t="shared" si="7"/>
        <v>0</v>
      </c>
      <c r="I78" s="39">
        <f t="shared" si="3"/>
        <v>0</v>
      </c>
      <c r="J78" s="39">
        <f>SUM($H$18:$H78)</f>
        <v>10617.664711148516</v>
      </c>
    </row>
    <row r="79" spans="1:10">
      <c r="A79" s="36">
        <f t="shared" si="4"/>
        <v>62</v>
      </c>
      <c r="B79" s="37">
        <f t="shared" si="0"/>
        <v>66689</v>
      </c>
      <c r="C79" s="39">
        <f t="shared" si="5"/>
        <v>0</v>
      </c>
      <c r="D79" s="39">
        <f t="shared" si="8"/>
        <v>33123.532942229707</v>
      </c>
      <c r="E79" s="40">
        <f t="shared" si="1"/>
        <v>0</v>
      </c>
      <c r="F79" s="39">
        <f t="shared" si="2"/>
        <v>0</v>
      </c>
      <c r="G79" s="39">
        <f t="shared" si="6"/>
        <v>0</v>
      </c>
      <c r="H79" s="39">
        <f t="shared" si="7"/>
        <v>0</v>
      </c>
      <c r="I79" s="39">
        <f t="shared" si="3"/>
        <v>0</v>
      </c>
      <c r="J79" s="39">
        <f>SUM($H$18:$H79)</f>
        <v>10617.664711148516</v>
      </c>
    </row>
    <row r="80" spans="1:10">
      <c r="A80" s="36">
        <f t="shared" si="4"/>
        <v>63</v>
      </c>
      <c r="B80" s="37">
        <f t="shared" si="0"/>
        <v>67054</v>
      </c>
      <c r="C80" s="39">
        <f t="shared" si="5"/>
        <v>0</v>
      </c>
      <c r="D80" s="39">
        <f t="shared" si="8"/>
        <v>33123.532942229707</v>
      </c>
      <c r="E80" s="40">
        <f t="shared" si="1"/>
        <v>0</v>
      </c>
      <c r="F80" s="39">
        <f t="shared" si="2"/>
        <v>0</v>
      </c>
      <c r="G80" s="39">
        <f t="shared" si="6"/>
        <v>0</v>
      </c>
      <c r="H80" s="39">
        <f t="shared" si="7"/>
        <v>0</v>
      </c>
      <c r="I80" s="39">
        <f t="shared" si="3"/>
        <v>0</v>
      </c>
      <c r="J80" s="39">
        <f>SUM($H$18:$H80)</f>
        <v>10617.664711148516</v>
      </c>
    </row>
    <row r="81" spans="1:10">
      <c r="A81" s="36">
        <f t="shared" si="4"/>
        <v>64</v>
      </c>
      <c r="B81" s="37">
        <f t="shared" si="0"/>
        <v>67420</v>
      </c>
      <c r="C81" s="39">
        <f t="shared" si="5"/>
        <v>0</v>
      </c>
      <c r="D81" s="39">
        <f t="shared" si="8"/>
        <v>33123.532942229707</v>
      </c>
      <c r="E81" s="40">
        <f t="shared" si="1"/>
        <v>0</v>
      </c>
      <c r="F81" s="39">
        <f t="shared" si="2"/>
        <v>0</v>
      </c>
      <c r="G81" s="39">
        <f t="shared" si="6"/>
        <v>0</v>
      </c>
      <c r="H81" s="39">
        <f t="shared" si="7"/>
        <v>0</v>
      </c>
      <c r="I81" s="39">
        <f t="shared" si="3"/>
        <v>0</v>
      </c>
      <c r="J81" s="39">
        <f>SUM($H$18:$H81)</f>
        <v>10617.664711148516</v>
      </c>
    </row>
    <row r="82" spans="1:10">
      <c r="A82" s="36">
        <f t="shared" si="4"/>
        <v>65</v>
      </c>
      <c r="B82" s="37">
        <f t="shared" ref="B82:B145" si="9">IF(Pay_Num&lt;&gt;"",DATE(YEAR(Loan_Start),MONTH(Loan_Start)+(Pay_Num)*12/Num_Pmt_Per_Year,DAY(Loan_Start)),"")</f>
        <v>67785</v>
      </c>
      <c r="C82" s="39">
        <f t="shared" si="5"/>
        <v>0</v>
      </c>
      <c r="D82" s="39">
        <f t="shared" si="8"/>
        <v>33123.532942229707</v>
      </c>
      <c r="E82" s="40">
        <f t="shared" ref="E82:E145" si="10">IF(AND(Pay_Num&lt;&gt;"",Sched_Pay+Scheduled_Extra_Payments&lt;Beg_Bal),Scheduled_Extra_Payments,IF(AND(Pay_Num&lt;&gt;"",Beg_Bal-Sched_Pay&gt;0),Beg_Bal-Sched_Pay,IF(Pay_Num&lt;&gt;"",0,"")))</f>
        <v>0</v>
      </c>
      <c r="F82" s="39">
        <f t="shared" ref="F82:F145" si="11">IF(AND(Pay_Num&lt;&gt;"",Sched_Pay+Extra_Pay&lt;Beg_Bal),Sched_Pay+Extra_Pay,IF(Pay_Num&lt;&gt;"",Beg_Bal,""))</f>
        <v>0</v>
      </c>
      <c r="G82" s="39">
        <f t="shared" si="6"/>
        <v>0</v>
      </c>
      <c r="H82" s="39">
        <f t="shared" si="7"/>
        <v>0</v>
      </c>
      <c r="I82" s="39">
        <f t="shared" ref="I82:I145" si="12">IF(AND(Pay_Num&lt;&gt;"",Sched_Pay+Extra_Pay&lt;Beg_Bal),Beg_Bal-Princ,IF(Pay_Num&lt;&gt;"",0,""))</f>
        <v>0</v>
      </c>
      <c r="J82" s="39">
        <f>SUM($H$18:$H82)</f>
        <v>10617.664711148516</v>
      </c>
    </row>
    <row r="83" spans="1:10">
      <c r="A83" s="36">
        <f t="shared" ref="A83:A146" si="13">IF(Values_Entered,A82+1,"")</f>
        <v>66</v>
      </c>
      <c r="B83" s="37">
        <f t="shared" si="9"/>
        <v>68150</v>
      </c>
      <c r="C83" s="39">
        <f t="shared" ref="C83:C146" si="14">IF(Pay_Num&lt;&gt;"",I82,"")</f>
        <v>0</v>
      </c>
      <c r="D83" s="39">
        <f t="shared" si="8"/>
        <v>33123.532942229707</v>
      </c>
      <c r="E83" s="40">
        <f t="shared" si="10"/>
        <v>0</v>
      </c>
      <c r="F83" s="39">
        <f t="shared" si="11"/>
        <v>0</v>
      </c>
      <c r="G83" s="39">
        <f t="shared" ref="G83:G146" si="15">IF(Pay_Num&lt;&gt;"",Total_Pay-Int,"")</f>
        <v>0</v>
      </c>
      <c r="H83" s="39">
        <f t="shared" ref="H83:H146" si="16">IF(Pay_Num&lt;&gt;"",Beg_Bal*Interest_Rate/Num_Pmt_Per_Year,"")</f>
        <v>0</v>
      </c>
      <c r="I83" s="39">
        <f t="shared" si="12"/>
        <v>0</v>
      </c>
      <c r="J83" s="39">
        <f>SUM($H$18:$H83)</f>
        <v>10617.664711148516</v>
      </c>
    </row>
    <row r="84" spans="1:10">
      <c r="A84" s="36">
        <f t="shared" si="13"/>
        <v>67</v>
      </c>
      <c r="B84" s="37">
        <f t="shared" si="9"/>
        <v>68515</v>
      </c>
      <c r="C84" s="39">
        <f t="shared" si="14"/>
        <v>0</v>
      </c>
      <c r="D84" s="39">
        <f t="shared" ref="D84:D147" si="17">IF(Pay_Num&lt;&gt;"",Scheduled_Monthly_Payment,"")</f>
        <v>33123.532942229707</v>
      </c>
      <c r="E84" s="40">
        <f t="shared" si="10"/>
        <v>0</v>
      </c>
      <c r="F84" s="39">
        <f t="shared" si="11"/>
        <v>0</v>
      </c>
      <c r="G84" s="39">
        <f t="shared" si="15"/>
        <v>0</v>
      </c>
      <c r="H84" s="39">
        <f t="shared" si="16"/>
        <v>0</v>
      </c>
      <c r="I84" s="39">
        <f t="shared" si="12"/>
        <v>0</v>
      </c>
      <c r="J84" s="39">
        <f>SUM($H$18:$H84)</f>
        <v>10617.664711148516</v>
      </c>
    </row>
    <row r="85" spans="1:10">
      <c r="A85" s="36">
        <f t="shared" si="13"/>
        <v>68</v>
      </c>
      <c r="B85" s="37">
        <f t="shared" si="9"/>
        <v>68881</v>
      </c>
      <c r="C85" s="39">
        <f t="shared" si="14"/>
        <v>0</v>
      </c>
      <c r="D85" s="39">
        <f t="shared" si="17"/>
        <v>33123.532942229707</v>
      </c>
      <c r="E85" s="40">
        <f t="shared" si="10"/>
        <v>0</v>
      </c>
      <c r="F85" s="39">
        <f t="shared" si="11"/>
        <v>0</v>
      </c>
      <c r="G85" s="39">
        <f t="shared" si="15"/>
        <v>0</v>
      </c>
      <c r="H85" s="39">
        <f t="shared" si="16"/>
        <v>0</v>
      </c>
      <c r="I85" s="39">
        <f t="shared" si="12"/>
        <v>0</v>
      </c>
      <c r="J85" s="39">
        <f>SUM($H$18:$H85)</f>
        <v>10617.664711148516</v>
      </c>
    </row>
    <row r="86" spans="1:10">
      <c r="A86" s="36">
        <f t="shared" si="13"/>
        <v>69</v>
      </c>
      <c r="B86" s="37">
        <f t="shared" si="9"/>
        <v>69246</v>
      </c>
      <c r="C86" s="39">
        <f t="shared" si="14"/>
        <v>0</v>
      </c>
      <c r="D86" s="39">
        <f t="shared" si="17"/>
        <v>33123.532942229707</v>
      </c>
      <c r="E86" s="40">
        <f t="shared" si="10"/>
        <v>0</v>
      </c>
      <c r="F86" s="39">
        <f t="shared" si="11"/>
        <v>0</v>
      </c>
      <c r="G86" s="39">
        <f t="shared" si="15"/>
        <v>0</v>
      </c>
      <c r="H86" s="39">
        <f t="shared" si="16"/>
        <v>0</v>
      </c>
      <c r="I86" s="39">
        <f t="shared" si="12"/>
        <v>0</v>
      </c>
      <c r="J86" s="39">
        <f>SUM($H$18:$H86)</f>
        <v>10617.664711148516</v>
      </c>
    </row>
    <row r="87" spans="1:10">
      <c r="A87" s="36">
        <f t="shared" si="13"/>
        <v>70</v>
      </c>
      <c r="B87" s="37">
        <f t="shared" si="9"/>
        <v>69611</v>
      </c>
      <c r="C87" s="39">
        <f t="shared" si="14"/>
        <v>0</v>
      </c>
      <c r="D87" s="39">
        <f t="shared" si="17"/>
        <v>33123.532942229707</v>
      </c>
      <c r="E87" s="40">
        <f t="shared" si="10"/>
        <v>0</v>
      </c>
      <c r="F87" s="39">
        <f t="shared" si="11"/>
        <v>0</v>
      </c>
      <c r="G87" s="39">
        <f t="shared" si="15"/>
        <v>0</v>
      </c>
      <c r="H87" s="39">
        <f t="shared" si="16"/>
        <v>0</v>
      </c>
      <c r="I87" s="39">
        <f t="shared" si="12"/>
        <v>0</v>
      </c>
      <c r="J87" s="39">
        <f>SUM($H$18:$H87)</f>
        <v>10617.664711148516</v>
      </c>
    </row>
    <row r="88" spans="1:10">
      <c r="A88" s="36">
        <f t="shared" si="13"/>
        <v>71</v>
      </c>
      <c r="B88" s="37">
        <f t="shared" si="9"/>
        <v>69976</v>
      </c>
      <c r="C88" s="39">
        <f t="shared" si="14"/>
        <v>0</v>
      </c>
      <c r="D88" s="39">
        <f t="shared" si="17"/>
        <v>33123.532942229707</v>
      </c>
      <c r="E88" s="40">
        <f t="shared" si="10"/>
        <v>0</v>
      </c>
      <c r="F88" s="39">
        <f t="shared" si="11"/>
        <v>0</v>
      </c>
      <c r="G88" s="39">
        <f t="shared" si="15"/>
        <v>0</v>
      </c>
      <c r="H88" s="39">
        <f t="shared" si="16"/>
        <v>0</v>
      </c>
      <c r="I88" s="39">
        <f t="shared" si="12"/>
        <v>0</v>
      </c>
      <c r="J88" s="39">
        <f>SUM($H$18:$H88)</f>
        <v>10617.664711148516</v>
      </c>
    </row>
    <row r="89" spans="1:10">
      <c r="A89" s="36">
        <f t="shared" si="13"/>
        <v>72</v>
      </c>
      <c r="B89" s="37">
        <f t="shared" si="9"/>
        <v>70342</v>
      </c>
      <c r="C89" s="39">
        <f t="shared" si="14"/>
        <v>0</v>
      </c>
      <c r="D89" s="39">
        <f t="shared" si="17"/>
        <v>33123.532942229707</v>
      </c>
      <c r="E89" s="40">
        <f t="shared" si="10"/>
        <v>0</v>
      </c>
      <c r="F89" s="39">
        <f t="shared" si="11"/>
        <v>0</v>
      </c>
      <c r="G89" s="39">
        <f t="shared" si="15"/>
        <v>0</v>
      </c>
      <c r="H89" s="39">
        <f t="shared" si="16"/>
        <v>0</v>
      </c>
      <c r="I89" s="39">
        <f t="shared" si="12"/>
        <v>0</v>
      </c>
      <c r="J89" s="39">
        <f>SUM($H$18:$H89)</f>
        <v>10617.664711148516</v>
      </c>
    </row>
    <row r="90" spans="1:10">
      <c r="A90" s="36">
        <f t="shared" si="13"/>
        <v>73</v>
      </c>
      <c r="B90" s="37">
        <f t="shared" si="9"/>
        <v>70707</v>
      </c>
      <c r="C90" s="39">
        <f t="shared" si="14"/>
        <v>0</v>
      </c>
      <c r="D90" s="39">
        <f t="shared" si="17"/>
        <v>33123.532942229707</v>
      </c>
      <c r="E90" s="40">
        <f t="shared" si="10"/>
        <v>0</v>
      </c>
      <c r="F90" s="39">
        <f t="shared" si="11"/>
        <v>0</v>
      </c>
      <c r="G90" s="39">
        <f t="shared" si="15"/>
        <v>0</v>
      </c>
      <c r="H90" s="39">
        <f t="shared" si="16"/>
        <v>0</v>
      </c>
      <c r="I90" s="39">
        <f t="shared" si="12"/>
        <v>0</v>
      </c>
      <c r="J90" s="39">
        <f>SUM($H$18:$H90)</f>
        <v>10617.664711148516</v>
      </c>
    </row>
    <row r="91" spans="1:10">
      <c r="A91" s="36">
        <f t="shared" si="13"/>
        <v>74</v>
      </c>
      <c r="B91" s="37">
        <f t="shared" si="9"/>
        <v>71072</v>
      </c>
      <c r="C91" s="39">
        <f t="shared" si="14"/>
        <v>0</v>
      </c>
      <c r="D91" s="39">
        <f t="shared" si="17"/>
        <v>33123.532942229707</v>
      </c>
      <c r="E91" s="40">
        <f t="shared" si="10"/>
        <v>0</v>
      </c>
      <c r="F91" s="39">
        <f t="shared" si="11"/>
        <v>0</v>
      </c>
      <c r="G91" s="39">
        <f t="shared" si="15"/>
        <v>0</v>
      </c>
      <c r="H91" s="39">
        <f t="shared" si="16"/>
        <v>0</v>
      </c>
      <c r="I91" s="39">
        <f t="shared" si="12"/>
        <v>0</v>
      </c>
      <c r="J91" s="39">
        <f>SUM($H$18:$H91)</f>
        <v>10617.664711148516</v>
      </c>
    </row>
    <row r="92" spans="1:10">
      <c r="A92" s="36">
        <f t="shared" si="13"/>
        <v>75</v>
      </c>
      <c r="B92" s="37">
        <f t="shared" si="9"/>
        <v>71437</v>
      </c>
      <c r="C92" s="39">
        <f t="shared" si="14"/>
        <v>0</v>
      </c>
      <c r="D92" s="39">
        <f t="shared" si="17"/>
        <v>33123.532942229707</v>
      </c>
      <c r="E92" s="40">
        <f t="shared" si="10"/>
        <v>0</v>
      </c>
      <c r="F92" s="39">
        <f t="shared" si="11"/>
        <v>0</v>
      </c>
      <c r="G92" s="39">
        <f t="shared" si="15"/>
        <v>0</v>
      </c>
      <c r="H92" s="39">
        <f t="shared" si="16"/>
        <v>0</v>
      </c>
      <c r="I92" s="39">
        <f t="shared" si="12"/>
        <v>0</v>
      </c>
      <c r="J92" s="39">
        <f>SUM($H$18:$H92)</f>
        <v>10617.664711148516</v>
      </c>
    </row>
    <row r="93" spans="1:10">
      <c r="A93" s="36">
        <f t="shared" si="13"/>
        <v>76</v>
      </c>
      <c r="B93" s="37">
        <f t="shared" si="9"/>
        <v>71803</v>
      </c>
      <c r="C93" s="39">
        <f t="shared" si="14"/>
        <v>0</v>
      </c>
      <c r="D93" s="39">
        <f t="shared" si="17"/>
        <v>33123.532942229707</v>
      </c>
      <c r="E93" s="40">
        <f t="shared" si="10"/>
        <v>0</v>
      </c>
      <c r="F93" s="39">
        <f t="shared" si="11"/>
        <v>0</v>
      </c>
      <c r="G93" s="39">
        <f t="shared" si="15"/>
        <v>0</v>
      </c>
      <c r="H93" s="39">
        <f t="shared" si="16"/>
        <v>0</v>
      </c>
      <c r="I93" s="39">
        <f t="shared" si="12"/>
        <v>0</v>
      </c>
      <c r="J93" s="39">
        <f>SUM($H$18:$H93)</f>
        <v>10617.664711148516</v>
      </c>
    </row>
    <row r="94" spans="1:10">
      <c r="A94" s="36">
        <f t="shared" si="13"/>
        <v>77</v>
      </c>
      <c r="B94" s="37">
        <f t="shared" si="9"/>
        <v>72168</v>
      </c>
      <c r="C94" s="39">
        <f t="shared" si="14"/>
        <v>0</v>
      </c>
      <c r="D94" s="39">
        <f t="shared" si="17"/>
        <v>33123.532942229707</v>
      </c>
      <c r="E94" s="40">
        <f t="shared" si="10"/>
        <v>0</v>
      </c>
      <c r="F94" s="39">
        <f t="shared" si="11"/>
        <v>0</v>
      </c>
      <c r="G94" s="39">
        <f t="shared" si="15"/>
        <v>0</v>
      </c>
      <c r="H94" s="39">
        <f t="shared" si="16"/>
        <v>0</v>
      </c>
      <c r="I94" s="39">
        <f t="shared" si="12"/>
        <v>0</v>
      </c>
      <c r="J94" s="39">
        <f>SUM($H$18:$H94)</f>
        <v>10617.664711148516</v>
      </c>
    </row>
    <row r="95" spans="1:10">
      <c r="A95" s="36">
        <f t="shared" si="13"/>
        <v>78</v>
      </c>
      <c r="B95" s="37">
        <f t="shared" si="9"/>
        <v>72533</v>
      </c>
      <c r="C95" s="39">
        <f t="shared" si="14"/>
        <v>0</v>
      </c>
      <c r="D95" s="39">
        <f t="shared" si="17"/>
        <v>33123.532942229707</v>
      </c>
      <c r="E95" s="40">
        <f t="shared" si="10"/>
        <v>0</v>
      </c>
      <c r="F95" s="39">
        <f t="shared" si="11"/>
        <v>0</v>
      </c>
      <c r="G95" s="39">
        <f t="shared" si="15"/>
        <v>0</v>
      </c>
      <c r="H95" s="39">
        <f t="shared" si="16"/>
        <v>0</v>
      </c>
      <c r="I95" s="39">
        <f t="shared" si="12"/>
        <v>0</v>
      </c>
      <c r="J95" s="39">
        <f>SUM($H$18:$H95)</f>
        <v>10617.664711148516</v>
      </c>
    </row>
    <row r="96" spans="1:10">
      <c r="A96" s="36">
        <f t="shared" si="13"/>
        <v>79</v>
      </c>
      <c r="B96" s="37">
        <f t="shared" si="9"/>
        <v>72898</v>
      </c>
      <c r="C96" s="39">
        <f t="shared" si="14"/>
        <v>0</v>
      </c>
      <c r="D96" s="39">
        <f t="shared" si="17"/>
        <v>33123.532942229707</v>
      </c>
      <c r="E96" s="40">
        <f t="shared" si="10"/>
        <v>0</v>
      </c>
      <c r="F96" s="39">
        <f t="shared" si="11"/>
        <v>0</v>
      </c>
      <c r="G96" s="39">
        <f t="shared" si="15"/>
        <v>0</v>
      </c>
      <c r="H96" s="39">
        <f t="shared" si="16"/>
        <v>0</v>
      </c>
      <c r="I96" s="39">
        <f t="shared" si="12"/>
        <v>0</v>
      </c>
      <c r="J96" s="39">
        <f>SUM($H$18:$H96)</f>
        <v>10617.664711148516</v>
      </c>
    </row>
    <row r="97" spans="1:10">
      <c r="A97" s="36">
        <f t="shared" si="13"/>
        <v>80</v>
      </c>
      <c r="B97" s="37">
        <f t="shared" si="9"/>
        <v>73263</v>
      </c>
      <c r="C97" s="39">
        <f t="shared" si="14"/>
        <v>0</v>
      </c>
      <c r="D97" s="39">
        <f t="shared" si="17"/>
        <v>33123.532942229707</v>
      </c>
      <c r="E97" s="40">
        <f t="shared" si="10"/>
        <v>0</v>
      </c>
      <c r="F97" s="39">
        <f t="shared" si="11"/>
        <v>0</v>
      </c>
      <c r="G97" s="39">
        <f t="shared" si="15"/>
        <v>0</v>
      </c>
      <c r="H97" s="39">
        <f t="shared" si="16"/>
        <v>0</v>
      </c>
      <c r="I97" s="39">
        <f t="shared" si="12"/>
        <v>0</v>
      </c>
      <c r="J97" s="39">
        <f>SUM($H$18:$H97)</f>
        <v>10617.664711148516</v>
      </c>
    </row>
    <row r="98" spans="1:10">
      <c r="A98" s="36">
        <f t="shared" si="13"/>
        <v>81</v>
      </c>
      <c r="B98" s="37">
        <f t="shared" si="9"/>
        <v>73628</v>
      </c>
      <c r="C98" s="39">
        <f t="shared" si="14"/>
        <v>0</v>
      </c>
      <c r="D98" s="39">
        <f t="shared" si="17"/>
        <v>33123.532942229707</v>
      </c>
      <c r="E98" s="40">
        <f t="shared" si="10"/>
        <v>0</v>
      </c>
      <c r="F98" s="39">
        <f t="shared" si="11"/>
        <v>0</v>
      </c>
      <c r="G98" s="39">
        <f t="shared" si="15"/>
        <v>0</v>
      </c>
      <c r="H98" s="39">
        <f t="shared" si="16"/>
        <v>0</v>
      </c>
      <c r="I98" s="39">
        <f t="shared" si="12"/>
        <v>0</v>
      </c>
      <c r="J98" s="39">
        <f>SUM($H$18:$H98)</f>
        <v>10617.664711148516</v>
      </c>
    </row>
    <row r="99" spans="1:10">
      <c r="A99" s="36">
        <f t="shared" si="13"/>
        <v>82</v>
      </c>
      <c r="B99" s="37">
        <f t="shared" si="9"/>
        <v>73993</v>
      </c>
      <c r="C99" s="39">
        <f t="shared" si="14"/>
        <v>0</v>
      </c>
      <c r="D99" s="39">
        <f t="shared" si="17"/>
        <v>33123.532942229707</v>
      </c>
      <c r="E99" s="40">
        <f t="shared" si="10"/>
        <v>0</v>
      </c>
      <c r="F99" s="39">
        <f t="shared" si="11"/>
        <v>0</v>
      </c>
      <c r="G99" s="39">
        <f t="shared" si="15"/>
        <v>0</v>
      </c>
      <c r="H99" s="39">
        <f t="shared" si="16"/>
        <v>0</v>
      </c>
      <c r="I99" s="39">
        <f t="shared" si="12"/>
        <v>0</v>
      </c>
      <c r="J99" s="39">
        <f>SUM($H$18:$H99)</f>
        <v>10617.664711148516</v>
      </c>
    </row>
    <row r="100" spans="1:10">
      <c r="A100" s="36">
        <f t="shared" si="13"/>
        <v>83</v>
      </c>
      <c r="B100" s="37">
        <f t="shared" si="9"/>
        <v>74358</v>
      </c>
      <c r="C100" s="39">
        <f t="shared" si="14"/>
        <v>0</v>
      </c>
      <c r="D100" s="39">
        <f t="shared" si="17"/>
        <v>33123.532942229707</v>
      </c>
      <c r="E100" s="40">
        <f t="shared" si="10"/>
        <v>0</v>
      </c>
      <c r="F100" s="39">
        <f t="shared" si="11"/>
        <v>0</v>
      </c>
      <c r="G100" s="39">
        <f t="shared" si="15"/>
        <v>0</v>
      </c>
      <c r="H100" s="39">
        <f t="shared" si="16"/>
        <v>0</v>
      </c>
      <c r="I100" s="39">
        <f t="shared" si="12"/>
        <v>0</v>
      </c>
      <c r="J100" s="39">
        <f>SUM($H$18:$H100)</f>
        <v>10617.664711148516</v>
      </c>
    </row>
    <row r="101" spans="1:10">
      <c r="A101" s="36">
        <f t="shared" si="13"/>
        <v>84</v>
      </c>
      <c r="B101" s="37">
        <f t="shared" si="9"/>
        <v>74724</v>
      </c>
      <c r="C101" s="39">
        <f t="shared" si="14"/>
        <v>0</v>
      </c>
      <c r="D101" s="39">
        <f t="shared" si="17"/>
        <v>33123.532942229707</v>
      </c>
      <c r="E101" s="40">
        <f t="shared" si="10"/>
        <v>0</v>
      </c>
      <c r="F101" s="39">
        <f t="shared" si="11"/>
        <v>0</v>
      </c>
      <c r="G101" s="39">
        <f t="shared" si="15"/>
        <v>0</v>
      </c>
      <c r="H101" s="39">
        <f t="shared" si="16"/>
        <v>0</v>
      </c>
      <c r="I101" s="39">
        <f t="shared" si="12"/>
        <v>0</v>
      </c>
      <c r="J101" s="39">
        <f>SUM($H$18:$H101)</f>
        <v>10617.664711148516</v>
      </c>
    </row>
    <row r="102" spans="1:10">
      <c r="A102" s="36">
        <f t="shared" si="13"/>
        <v>85</v>
      </c>
      <c r="B102" s="37">
        <f t="shared" si="9"/>
        <v>75089</v>
      </c>
      <c r="C102" s="39">
        <f t="shared" si="14"/>
        <v>0</v>
      </c>
      <c r="D102" s="39">
        <f t="shared" si="17"/>
        <v>33123.532942229707</v>
      </c>
      <c r="E102" s="40">
        <f t="shared" si="10"/>
        <v>0</v>
      </c>
      <c r="F102" s="39">
        <f t="shared" si="11"/>
        <v>0</v>
      </c>
      <c r="G102" s="39">
        <f t="shared" si="15"/>
        <v>0</v>
      </c>
      <c r="H102" s="39">
        <f t="shared" si="16"/>
        <v>0</v>
      </c>
      <c r="I102" s="39">
        <f t="shared" si="12"/>
        <v>0</v>
      </c>
      <c r="J102" s="39">
        <f>SUM($H$18:$H102)</f>
        <v>10617.664711148516</v>
      </c>
    </row>
    <row r="103" spans="1:10">
      <c r="A103" s="36">
        <f t="shared" si="13"/>
        <v>86</v>
      </c>
      <c r="B103" s="37">
        <f t="shared" si="9"/>
        <v>75454</v>
      </c>
      <c r="C103" s="39">
        <f t="shared" si="14"/>
        <v>0</v>
      </c>
      <c r="D103" s="39">
        <f t="shared" si="17"/>
        <v>33123.532942229707</v>
      </c>
      <c r="E103" s="40">
        <f t="shared" si="10"/>
        <v>0</v>
      </c>
      <c r="F103" s="39">
        <f t="shared" si="11"/>
        <v>0</v>
      </c>
      <c r="G103" s="39">
        <f t="shared" si="15"/>
        <v>0</v>
      </c>
      <c r="H103" s="39">
        <f t="shared" si="16"/>
        <v>0</v>
      </c>
      <c r="I103" s="39">
        <f t="shared" si="12"/>
        <v>0</v>
      </c>
      <c r="J103" s="39">
        <f>SUM($H$18:$H103)</f>
        <v>10617.664711148516</v>
      </c>
    </row>
    <row r="104" spans="1:10">
      <c r="A104" s="36">
        <f t="shared" si="13"/>
        <v>87</v>
      </c>
      <c r="B104" s="37">
        <f t="shared" si="9"/>
        <v>75819</v>
      </c>
      <c r="C104" s="39">
        <f t="shared" si="14"/>
        <v>0</v>
      </c>
      <c r="D104" s="39">
        <f t="shared" si="17"/>
        <v>33123.532942229707</v>
      </c>
      <c r="E104" s="40">
        <f t="shared" si="10"/>
        <v>0</v>
      </c>
      <c r="F104" s="39">
        <f t="shared" si="11"/>
        <v>0</v>
      </c>
      <c r="G104" s="39">
        <f t="shared" si="15"/>
        <v>0</v>
      </c>
      <c r="H104" s="39">
        <f t="shared" si="16"/>
        <v>0</v>
      </c>
      <c r="I104" s="39">
        <f t="shared" si="12"/>
        <v>0</v>
      </c>
      <c r="J104" s="39">
        <f>SUM($H$18:$H104)</f>
        <v>10617.664711148516</v>
      </c>
    </row>
    <row r="105" spans="1:10">
      <c r="A105" s="36">
        <f t="shared" si="13"/>
        <v>88</v>
      </c>
      <c r="B105" s="37">
        <f t="shared" si="9"/>
        <v>76185</v>
      </c>
      <c r="C105" s="39">
        <f t="shared" si="14"/>
        <v>0</v>
      </c>
      <c r="D105" s="39">
        <f t="shared" si="17"/>
        <v>33123.532942229707</v>
      </c>
      <c r="E105" s="40">
        <f t="shared" si="10"/>
        <v>0</v>
      </c>
      <c r="F105" s="39">
        <f t="shared" si="11"/>
        <v>0</v>
      </c>
      <c r="G105" s="39">
        <f t="shared" si="15"/>
        <v>0</v>
      </c>
      <c r="H105" s="39">
        <f t="shared" si="16"/>
        <v>0</v>
      </c>
      <c r="I105" s="39">
        <f t="shared" si="12"/>
        <v>0</v>
      </c>
      <c r="J105" s="39">
        <f>SUM($H$18:$H105)</f>
        <v>10617.664711148516</v>
      </c>
    </row>
    <row r="106" spans="1:10">
      <c r="A106" s="36">
        <f t="shared" si="13"/>
        <v>89</v>
      </c>
      <c r="B106" s="37">
        <f t="shared" si="9"/>
        <v>76550</v>
      </c>
      <c r="C106" s="39">
        <f t="shared" si="14"/>
        <v>0</v>
      </c>
      <c r="D106" s="39">
        <f t="shared" si="17"/>
        <v>33123.532942229707</v>
      </c>
      <c r="E106" s="40">
        <f t="shared" si="10"/>
        <v>0</v>
      </c>
      <c r="F106" s="39">
        <f t="shared" si="11"/>
        <v>0</v>
      </c>
      <c r="G106" s="39">
        <f t="shared" si="15"/>
        <v>0</v>
      </c>
      <c r="H106" s="39">
        <f t="shared" si="16"/>
        <v>0</v>
      </c>
      <c r="I106" s="39">
        <f t="shared" si="12"/>
        <v>0</v>
      </c>
      <c r="J106" s="39">
        <f>SUM($H$18:$H106)</f>
        <v>10617.664711148516</v>
      </c>
    </row>
    <row r="107" spans="1:10">
      <c r="A107" s="36">
        <f t="shared" si="13"/>
        <v>90</v>
      </c>
      <c r="B107" s="37">
        <f t="shared" si="9"/>
        <v>76915</v>
      </c>
      <c r="C107" s="39">
        <f t="shared" si="14"/>
        <v>0</v>
      </c>
      <c r="D107" s="39">
        <f t="shared" si="17"/>
        <v>33123.532942229707</v>
      </c>
      <c r="E107" s="40">
        <f t="shared" si="10"/>
        <v>0</v>
      </c>
      <c r="F107" s="39">
        <f t="shared" si="11"/>
        <v>0</v>
      </c>
      <c r="G107" s="39">
        <f t="shared" si="15"/>
        <v>0</v>
      </c>
      <c r="H107" s="39">
        <f t="shared" si="16"/>
        <v>0</v>
      </c>
      <c r="I107" s="39">
        <f t="shared" si="12"/>
        <v>0</v>
      </c>
      <c r="J107" s="39">
        <f>SUM($H$18:$H107)</f>
        <v>10617.664711148516</v>
      </c>
    </row>
    <row r="108" spans="1:10">
      <c r="A108" s="36">
        <f t="shared" si="13"/>
        <v>91</v>
      </c>
      <c r="B108" s="37">
        <f t="shared" si="9"/>
        <v>77280</v>
      </c>
      <c r="C108" s="39">
        <f t="shared" si="14"/>
        <v>0</v>
      </c>
      <c r="D108" s="39">
        <f t="shared" si="17"/>
        <v>33123.532942229707</v>
      </c>
      <c r="E108" s="40">
        <f t="shared" si="10"/>
        <v>0</v>
      </c>
      <c r="F108" s="39">
        <f t="shared" si="11"/>
        <v>0</v>
      </c>
      <c r="G108" s="39">
        <f t="shared" si="15"/>
        <v>0</v>
      </c>
      <c r="H108" s="39">
        <f t="shared" si="16"/>
        <v>0</v>
      </c>
      <c r="I108" s="39">
        <f t="shared" si="12"/>
        <v>0</v>
      </c>
      <c r="J108" s="39">
        <f>SUM($H$18:$H108)</f>
        <v>10617.664711148516</v>
      </c>
    </row>
    <row r="109" spans="1:10">
      <c r="A109" s="36">
        <f t="shared" si="13"/>
        <v>92</v>
      </c>
      <c r="B109" s="37">
        <f t="shared" si="9"/>
        <v>77646</v>
      </c>
      <c r="C109" s="39">
        <f t="shared" si="14"/>
        <v>0</v>
      </c>
      <c r="D109" s="39">
        <f t="shared" si="17"/>
        <v>33123.532942229707</v>
      </c>
      <c r="E109" s="40">
        <f t="shared" si="10"/>
        <v>0</v>
      </c>
      <c r="F109" s="39">
        <f t="shared" si="11"/>
        <v>0</v>
      </c>
      <c r="G109" s="39">
        <f t="shared" si="15"/>
        <v>0</v>
      </c>
      <c r="H109" s="39">
        <f t="shared" si="16"/>
        <v>0</v>
      </c>
      <c r="I109" s="39">
        <f t="shared" si="12"/>
        <v>0</v>
      </c>
      <c r="J109" s="39">
        <f>SUM($H$18:$H109)</f>
        <v>10617.664711148516</v>
      </c>
    </row>
    <row r="110" spans="1:10">
      <c r="A110" s="36">
        <f t="shared" si="13"/>
        <v>93</v>
      </c>
      <c r="B110" s="37">
        <f t="shared" si="9"/>
        <v>78011</v>
      </c>
      <c r="C110" s="39">
        <f t="shared" si="14"/>
        <v>0</v>
      </c>
      <c r="D110" s="39">
        <f t="shared" si="17"/>
        <v>33123.532942229707</v>
      </c>
      <c r="E110" s="40">
        <f t="shared" si="10"/>
        <v>0</v>
      </c>
      <c r="F110" s="39">
        <f t="shared" si="11"/>
        <v>0</v>
      </c>
      <c r="G110" s="39">
        <f t="shared" si="15"/>
        <v>0</v>
      </c>
      <c r="H110" s="39">
        <f t="shared" si="16"/>
        <v>0</v>
      </c>
      <c r="I110" s="39">
        <f t="shared" si="12"/>
        <v>0</v>
      </c>
      <c r="J110" s="39">
        <f>SUM($H$18:$H110)</f>
        <v>10617.664711148516</v>
      </c>
    </row>
    <row r="111" spans="1:10">
      <c r="A111" s="36">
        <f t="shared" si="13"/>
        <v>94</v>
      </c>
      <c r="B111" s="37">
        <f t="shared" si="9"/>
        <v>78376</v>
      </c>
      <c r="C111" s="39">
        <f t="shared" si="14"/>
        <v>0</v>
      </c>
      <c r="D111" s="39">
        <f t="shared" si="17"/>
        <v>33123.532942229707</v>
      </c>
      <c r="E111" s="40">
        <f t="shared" si="10"/>
        <v>0</v>
      </c>
      <c r="F111" s="39">
        <f t="shared" si="11"/>
        <v>0</v>
      </c>
      <c r="G111" s="39">
        <f t="shared" si="15"/>
        <v>0</v>
      </c>
      <c r="H111" s="39">
        <f t="shared" si="16"/>
        <v>0</v>
      </c>
      <c r="I111" s="39">
        <f t="shared" si="12"/>
        <v>0</v>
      </c>
      <c r="J111" s="39">
        <f>SUM($H$18:$H111)</f>
        <v>10617.664711148516</v>
      </c>
    </row>
    <row r="112" spans="1:10">
      <c r="A112" s="36">
        <f t="shared" si="13"/>
        <v>95</v>
      </c>
      <c r="B112" s="37">
        <f t="shared" si="9"/>
        <v>78741</v>
      </c>
      <c r="C112" s="39">
        <f t="shared" si="14"/>
        <v>0</v>
      </c>
      <c r="D112" s="39">
        <f t="shared" si="17"/>
        <v>33123.532942229707</v>
      </c>
      <c r="E112" s="40">
        <f t="shared" si="10"/>
        <v>0</v>
      </c>
      <c r="F112" s="39">
        <f t="shared" si="11"/>
        <v>0</v>
      </c>
      <c r="G112" s="39">
        <f t="shared" si="15"/>
        <v>0</v>
      </c>
      <c r="H112" s="39">
        <f t="shared" si="16"/>
        <v>0</v>
      </c>
      <c r="I112" s="39">
        <f t="shared" si="12"/>
        <v>0</v>
      </c>
      <c r="J112" s="39">
        <f>SUM($H$18:$H112)</f>
        <v>10617.664711148516</v>
      </c>
    </row>
    <row r="113" spans="1:10">
      <c r="A113" s="36">
        <f t="shared" si="13"/>
        <v>96</v>
      </c>
      <c r="B113" s="37">
        <f t="shared" si="9"/>
        <v>79107</v>
      </c>
      <c r="C113" s="39">
        <f t="shared" si="14"/>
        <v>0</v>
      </c>
      <c r="D113" s="39">
        <f t="shared" si="17"/>
        <v>33123.532942229707</v>
      </c>
      <c r="E113" s="40">
        <f t="shared" si="10"/>
        <v>0</v>
      </c>
      <c r="F113" s="39">
        <f t="shared" si="11"/>
        <v>0</v>
      </c>
      <c r="G113" s="39">
        <f t="shared" si="15"/>
        <v>0</v>
      </c>
      <c r="H113" s="39">
        <f t="shared" si="16"/>
        <v>0</v>
      </c>
      <c r="I113" s="39">
        <f t="shared" si="12"/>
        <v>0</v>
      </c>
      <c r="J113" s="39">
        <f>SUM($H$18:$H113)</f>
        <v>10617.664711148516</v>
      </c>
    </row>
    <row r="114" spans="1:10">
      <c r="A114" s="36">
        <f t="shared" si="13"/>
        <v>97</v>
      </c>
      <c r="B114" s="37">
        <f t="shared" si="9"/>
        <v>79472</v>
      </c>
      <c r="C114" s="39">
        <f t="shared" si="14"/>
        <v>0</v>
      </c>
      <c r="D114" s="39">
        <f t="shared" si="17"/>
        <v>33123.532942229707</v>
      </c>
      <c r="E114" s="40">
        <f t="shared" si="10"/>
        <v>0</v>
      </c>
      <c r="F114" s="39">
        <f t="shared" si="11"/>
        <v>0</v>
      </c>
      <c r="G114" s="39">
        <f t="shared" si="15"/>
        <v>0</v>
      </c>
      <c r="H114" s="39">
        <f t="shared" si="16"/>
        <v>0</v>
      </c>
      <c r="I114" s="39">
        <f t="shared" si="12"/>
        <v>0</v>
      </c>
      <c r="J114" s="39">
        <f>SUM($H$18:$H114)</f>
        <v>10617.664711148516</v>
      </c>
    </row>
    <row r="115" spans="1:10">
      <c r="A115" s="36">
        <f t="shared" si="13"/>
        <v>98</v>
      </c>
      <c r="B115" s="37">
        <f t="shared" si="9"/>
        <v>79837</v>
      </c>
      <c r="C115" s="39">
        <f t="shared" si="14"/>
        <v>0</v>
      </c>
      <c r="D115" s="39">
        <f t="shared" si="17"/>
        <v>33123.532942229707</v>
      </c>
      <c r="E115" s="40">
        <f t="shared" si="10"/>
        <v>0</v>
      </c>
      <c r="F115" s="39">
        <f t="shared" si="11"/>
        <v>0</v>
      </c>
      <c r="G115" s="39">
        <f t="shared" si="15"/>
        <v>0</v>
      </c>
      <c r="H115" s="39">
        <f t="shared" si="16"/>
        <v>0</v>
      </c>
      <c r="I115" s="39">
        <f t="shared" si="12"/>
        <v>0</v>
      </c>
      <c r="J115" s="39">
        <f>SUM($H$18:$H115)</f>
        <v>10617.664711148516</v>
      </c>
    </row>
    <row r="116" spans="1:10">
      <c r="A116" s="36">
        <f t="shared" si="13"/>
        <v>99</v>
      </c>
      <c r="B116" s="37">
        <f t="shared" si="9"/>
        <v>80202</v>
      </c>
      <c r="C116" s="39">
        <f t="shared" si="14"/>
        <v>0</v>
      </c>
      <c r="D116" s="39">
        <f t="shared" si="17"/>
        <v>33123.532942229707</v>
      </c>
      <c r="E116" s="40">
        <f t="shared" si="10"/>
        <v>0</v>
      </c>
      <c r="F116" s="39">
        <f t="shared" si="11"/>
        <v>0</v>
      </c>
      <c r="G116" s="39">
        <f t="shared" si="15"/>
        <v>0</v>
      </c>
      <c r="H116" s="39">
        <f t="shared" si="16"/>
        <v>0</v>
      </c>
      <c r="I116" s="39">
        <f t="shared" si="12"/>
        <v>0</v>
      </c>
      <c r="J116" s="39">
        <f>SUM($H$18:$H116)</f>
        <v>10617.664711148516</v>
      </c>
    </row>
    <row r="117" spans="1:10">
      <c r="A117" s="36">
        <f t="shared" si="13"/>
        <v>100</v>
      </c>
      <c r="B117" s="37">
        <f t="shared" si="9"/>
        <v>80568</v>
      </c>
      <c r="C117" s="39">
        <f t="shared" si="14"/>
        <v>0</v>
      </c>
      <c r="D117" s="39">
        <f t="shared" si="17"/>
        <v>33123.532942229707</v>
      </c>
      <c r="E117" s="40">
        <f t="shared" si="10"/>
        <v>0</v>
      </c>
      <c r="F117" s="39">
        <f t="shared" si="11"/>
        <v>0</v>
      </c>
      <c r="G117" s="39">
        <f t="shared" si="15"/>
        <v>0</v>
      </c>
      <c r="H117" s="39">
        <f t="shared" si="16"/>
        <v>0</v>
      </c>
      <c r="I117" s="39">
        <f t="shared" si="12"/>
        <v>0</v>
      </c>
      <c r="J117" s="39">
        <f>SUM($H$18:$H117)</f>
        <v>10617.664711148516</v>
      </c>
    </row>
    <row r="118" spans="1:10">
      <c r="A118" s="36">
        <f t="shared" si="13"/>
        <v>101</v>
      </c>
      <c r="B118" s="37">
        <f t="shared" si="9"/>
        <v>80933</v>
      </c>
      <c r="C118" s="39">
        <f t="shared" si="14"/>
        <v>0</v>
      </c>
      <c r="D118" s="39">
        <f t="shared" si="17"/>
        <v>33123.532942229707</v>
      </c>
      <c r="E118" s="40">
        <f t="shared" si="10"/>
        <v>0</v>
      </c>
      <c r="F118" s="39">
        <f t="shared" si="11"/>
        <v>0</v>
      </c>
      <c r="G118" s="39">
        <f t="shared" si="15"/>
        <v>0</v>
      </c>
      <c r="H118" s="39">
        <f t="shared" si="16"/>
        <v>0</v>
      </c>
      <c r="I118" s="39">
        <f t="shared" si="12"/>
        <v>0</v>
      </c>
      <c r="J118" s="39">
        <f>SUM($H$18:$H118)</f>
        <v>10617.664711148516</v>
      </c>
    </row>
    <row r="119" spans="1:10">
      <c r="A119" s="36">
        <f t="shared" si="13"/>
        <v>102</v>
      </c>
      <c r="B119" s="37">
        <f t="shared" si="9"/>
        <v>81298</v>
      </c>
      <c r="C119" s="39">
        <f t="shared" si="14"/>
        <v>0</v>
      </c>
      <c r="D119" s="39">
        <f t="shared" si="17"/>
        <v>33123.532942229707</v>
      </c>
      <c r="E119" s="40">
        <f t="shared" si="10"/>
        <v>0</v>
      </c>
      <c r="F119" s="39">
        <f t="shared" si="11"/>
        <v>0</v>
      </c>
      <c r="G119" s="39">
        <f t="shared" si="15"/>
        <v>0</v>
      </c>
      <c r="H119" s="39">
        <f t="shared" si="16"/>
        <v>0</v>
      </c>
      <c r="I119" s="39">
        <f t="shared" si="12"/>
        <v>0</v>
      </c>
      <c r="J119" s="39">
        <f>SUM($H$18:$H119)</f>
        <v>10617.664711148516</v>
      </c>
    </row>
    <row r="120" spans="1:10">
      <c r="A120" s="36">
        <f t="shared" si="13"/>
        <v>103</v>
      </c>
      <c r="B120" s="37">
        <f t="shared" si="9"/>
        <v>81663</v>
      </c>
      <c r="C120" s="39">
        <f t="shared" si="14"/>
        <v>0</v>
      </c>
      <c r="D120" s="39">
        <f t="shared" si="17"/>
        <v>33123.532942229707</v>
      </c>
      <c r="E120" s="40">
        <f t="shared" si="10"/>
        <v>0</v>
      </c>
      <c r="F120" s="39">
        <f t="shared" si="11"/>
        <v>0</v>
      </c>
      <c r="G120" s="39">
        <f t="shared" si="15"/>
        <v>0</v>
      </c>
      <c r="H120" s="39">
        <f t="shared" si="16"/>
        <v>0</v>
      </c>
      <c r="I120" s="39">
        <f t="shared" si="12"/>
        <v>0</v>
      </c>
      <c r="J120" s="39">
        <f>SUM($H$18:$H120)</f>
        <v>10617.664711148516</v>
      </c>
    </row>
    <row r="121" spans="1:10">
      <c r="A121" s="36">
        <f t="shared" si="13"/>
        <v>104</v>
      </c>
      <c r="B121" s="37">
        <f t="shared" si="9"/>
        <v>82029</v>
      </c>
      <c r="C121" s="39">
        <f t="shared" si="14"/>
        <v>0</v>
      </c>
      <c r="D121" s="39">
        <f t="shared" si="17"/>
        <v>33123.532942229707</v>
      </c>
      <c r="E121" s="40">
        <f t="shared" si="10"/>
        <v>0</v>
      </c>
      <c r="F121" s="39">
        <f t="shared" si="11"/>
        <v>0</v>
      </c>
      <c r="G121" s="39">
        <f t="shared" si="15"/>
        <v>0</v>
      </c>
      <c r="H121" s="39">
        <f t="shared" si="16"/>
        <v>0</v>
      </c>
      <c r="I121" s="39">
        <f t="shared" si="12"/>
        <v>0</v>
      </c>
      <c r="J121" s="39">
        <f>SUM($H$18:$H121)</f>
        <v>10617.664711148516</v>
      </c>
    </row>
    <row r="122" spans="1:10">
      <c r="A122" s="36">
        <f t="shared" si="13"/>
        <v>105</v>
      </c>
      <c r="B122" s="37">
        <f t="shared" si="9"/>
        <v>82394</v>
      </c>
      <c r="C122" s="39">
        <f t="shared" si="14"/>
        <v>0</v>
      </c>
      <c r="D122" s="39">
        <f t="shared" si="17"/>
        <v>33123.532942229707</v>
      </c>
      <c r="E122" s="40">
        <f t="shared" si="10"/>
        <v>0</v>
      </c>
      <c r="F122" s="39">
        <f t="shared" si="11"/>
        <v>0</v>
      </c>
      <c r="G122" s="39">
        <f t="shared" si="15"/>
        <v>0</v>
      </c>
      <c r="H122" s="39">
        <f t="shared" si="16"/>
        <v>0</v>
      </c>
      <c r="I122" s="39">
        <f t="shared" si="12"/>
        <v>0</v>
      </c>
      <c r="J122" s="39">
        <f>SUM($H$18:$H122)</f>
        <v>10617.664711148516</v>
      </c>
    </row>
    <row r="123" spans="1:10">
      <c r="A123" s="36">
        <f t="shared" si="13"/>
        <v>106</v>
      </c>
      <c r="B123" s="37">
        <f t="shared" si="9"/>
        <v>82759</v>
      </c>
      <c r="C123" s="39">
        <f t="shared" si="14"/>
        <v>0</v>
      </c>
      <c r="D123" s="39">
        <f t="shared" si="17"/>
        <v>33123.532942229707</v>
      </c>
      <c r="E123" s="40">
        <f t="shared" si="10"/>
        <v>0</v>
      </c>
      <c r="F123" s="39">
        <f t="shared" si="11"/>
        <v>0</v>
      </c>
      <c r="G123" s="39">
        <f t="shared" si="15"/>
        <v>0</v>
      </c>
      <c r="H123" s="39">
        <f t="shared" si="16"/>
        <v>0</v>
      </c>
      <c r="I123" s="39">
        <f t="shared" si="12"/>
        <v>0</v>
      </c>
      <c r="J123" s="39">
        <f>SUM($H$18:$H123)</f>
        <v>10617.664711148516</v>
      </c>
    </row>
    <row r="124" spans="1:10">
      <c r="A124" s="36">
        <f t="shared" si="13"/>
        <v>107</v>
      </c>
      <c r="B124" s="37">
        <f t="shared" si="9"/>
        <v>83124</v>
      </c>
      <c r="C124" s="39">
        <f t="shared" si="14"/>
        <v>0</v>
      </c>
      <c r="D124" s="39">
        <f t="shared" si="17"/>
        <v>33123.532942229707</v>
      </c>
      <c r="E124" s="40">
        <f t="shared" si="10"/>
        <v>0</v>
      </c>
      <c r="F124" s="39">
        <f t="shared" si="11"/>
        <v>0</v>
      </c>
      <c r="G124" s="39">
        <f t="shared" si="15"/>
        <v>0</v>
      </c>
      <c r="H124" s="39">
        <f t="shared" si="16"/>
        <v>0</v>
      </c>
      <c r="I124" s="39">
        <f t="shared" si="12"/>
        <v>0</v>
      </c>
      <c r="J124" s="39">
        <f>SUM($H$18:$H124)</f>
        <v>10617.664711148516</v>
      </c>
    </row>
    <row r="125" spans="1:10">
      <c r="A125" s="36">
        <f t="shared" si="13"/>
        <v>108</v>
      </c>
      <c r="B125" s="37">
        <f t="shared" si="9"/>
        <v>83490</v>
      </c>
      <c r="C125" s="39">
        <f t="shared" si="14"/>
        <v>0</v>
      </c>
      <c r="D125" s="39">
        <f t="shared" si="17"/>
        <v>33123.532942229707</v>
      </c>
      <c r="E125" s="40">
        <f t="shared" si="10"/>
        <v>0</v>
      </c>
      <c r="F125" s="39">
        <f t="shared" si="11"/>
        <v>0</v>
      </c>
      <c r="G125" s="39">
        <f t="shared" si="15"/>
        <v>0</v>
      </c>
      <c r="H125" s="39">
        <f t="shared" si="16"/>
        <v>0</v>
      </c>
      <c r="I125" s="39">
        <f t="shared" si="12"/>
        <v>0</v>
      </c>
      <c r="J125" s="39">
        <f>SUM($H$18:$H125)</f>
        <v>10617.664711148516</v>
      </c>
    </row>
    <row r="126" spans="1:10">
      <c r="A126" s="36">
        <f t="shared" si="13"/>
        <v>109</v>
      </c>
      <c r="B126" s="37">
        <f t="shared" si="9"/>
        <v>83855</v>
      </c>
      <c r="C126" s="39">
        <f t="shared" si="14"/>
        <v>0</v>
      </c>
      <c r="D126" s="39">
        <f t="shared" si="17"/>
        <v>33123.532942229707</v>
      </c>
      <c r="E126" s="40">
        <f t="shared" si="10"/>
        <v>0</v>
      </c>
      <c r="F126" s="39">
        <f t="shared" si="11"/>
        <v>0</v>
      </c>
      <c r="G126" s="39">
        <f t="shared" si="15"/>
        <v>0</v>
      </c>
      <c r="H126" s="39">
        <f t="shared" si="16"/>
        <v>0</v>
      </c>
      <c r="I126" s="39">
        <f t="shared" si="12"/>
        <v>0</v>
      </c>
      <c r="J126" s="39">
        <f>SUM($H$18:$H126)</f>
        <v>10617.664711148516</v>
      </c>
    </row>
    <row r="127" spans="1:10">
      <c r="A127" s="36">
        <f t="shared" si="13"/>
        <v>110</v>
      </c>
      <c r="B127" s="37">
        <f t="shared" si="9"/>
        <v>84220</v>
      </c>
      <c r="C127" s="39">
        <f t="shared" si="14"/>
        <v>0</v>
      </c>
      <c r="D127" s="39">
        <f t="shared" si="17"/>
        <v>33123.532942229707</v>
      </c>
      <c r="E127" s="40">
        <f t="shared" si="10"/>
        <v>0</v>
      </c>
      <c r="F127" s="39">
        <f t="shared" si="11"/>
        <v>0</v>
      </c>
      <c r="G127" s="39">
        <f t="shared" si="15"/>
        <v>0</v>
      </c>
      <c r="H127" s="39">
        <f t="shared" si="16"/>
        <v>0</v>
      </c>
      <c r="I127" s="39">
        <f t="shared" si="12"/>
        <v>0</v>
      </c>
      <c r="J127" s="39">
        <f>SUM($H$18:$H127)</f>
        <v>10617.664711148516</v>
      </c>
    </row>
    <row r="128" spans="1:10">
      <c r="A128" s="36">
        <f t="shared" si="13"/>
        <v>111</v>
      </c>
      <c r="B128" s="37">
        <f t="shared" si="9"/>
        <v>84585</v>
      </c>
      <c r="C128" s="39">
        <f t="shared" si="14"/>
        <v>0</v>
      </c>
      <c r="D128" s="39">
        <f t="shared" si="17"/>
        <v>33123.532942229707</v>
      </c>
      <c r="E128" s="40">
        <f t="shared" si="10"/>
        <v>0</v>
      </c>
      <c r="F128" s="39">
        <f t="shared" si="11"/>
        <v>0</v>
      </c>
      <c r="G128" s="39">
        <f t="shared" si="15"/>
        <v>0</v>
      </c>
      <c r="H128" s="39">
        <f t="shared" si="16"/>
        <v>0</v>
      </c>
      <c r="I128" s="39">
        <f t="shared" si="12"/>
        <v>0</v>
      </c>
      <c r="J128" s="39">
        <f>SUM($H$18:$H128)</f>
        <v>10617.664711148516</v>
      </c>
    </row>
    <row r="129" spans="1:10">
      <c r="A129" s="36">
        <f t="shared" si="13"/>
        <v>112</v>
      </c>
      <c r="B129" s="37">
        <f t="shared" si="9"/>
        <v>84951</v>
      </c>
      <c r="C129" s="39">
        <f t="shared" si="14"/>
        <v>0</v>
      </c>
      <c r="D129" s="39">
        <f t="shared" si="17"/>
        <v>33123.532942229707</v>
      </c>
      <c r="E129" s="40">
        <f t="shared" si="10"/>
        <v>0</v>
      </c>
      <c r="F129" s="39">
        <f t="shared" si="11"/>
        <v>0</v>
      </c>
      <c r="G129" s="39">
        <f t="shared" si="15"/>
        <v>0</v>
      </c>
      <c r="H129" s="39">
        <f t="shared" si="16"/>
        <v>0</v>
      </c>
      <c r="I129" s="39">
        <f t="shared" si="12"/>
        <v>0</v>
      </c>
      <c r="J129" s="39">
        <f>SUM($H$18:$H129)</f>
        <v>10617.664711148516</v>
      </c>
    </row>
    <row r="130" spans="1:10">
      <c r="A130" s="36">
        <f t="shared" si="13"/>
        <v>113</v>
      </c>
      <c r="B130" s="37">
        <f t="shared" si="9"/>
        <v>85316</v>
      </c>
      <c r="C130" s="39">
        <f t="shared" si="14"/>
        <v>0</v>
      </c>
      <c r="D130" s="39">
        <f t="shared" si="17"/>
        <v>33123.532942229707</v>
      </c>
      <c r="E130" s="40">
        <f t="shared" si="10"/>
        <v>0</v>
      </c>
      <c r="F130" s="39">
        <f t="shared" si="11"/>
        <v>0</v>
      </c>
      <c r="G130" s="39">
        <f t="shared" si="15"/>
        <v>0</v>
      </c>
      <c r="H130" s="39">
        <f t="shared" si="16"/>
        <v>0</v>
      </c>
      <c r="I130" s="39">
        <f t="shared" si="12"/>
        <v>0</v>
      </c>
      <c r="J130" s="39">
        <f>SUM($H$18:$H130)</f>
        <v>10617.664711148516</v>
      </c>
    </row>
    <row r="131" spans="1:10">
      <c r="A131" s="36">
        <f t="shared" si="13"/>
        <v>114</v>
      </c>
      <c r="B131" s="37">
        <f t="shared" si="9"/>
        <v>85681</v>
      </c>
      <c r="C131" s="39">
        <f t="shared" si="14"/>
        <v>0</v>
      </c>
      <c r="D131" s="39">
        <f t="shared" si="17"/>
        <v>33123.532942229707</v>
      </c>
      <c r="E131" s="40">
        <f t="shared" si="10"/>
        <v>0</v>
      </c>
      <c r="F131" s="39">
        <f t="shared" si="11"/>
        <v>0</v>
      </c>
      <c r="G131" s="39">
        <f t="shared" si="15"/>
        <v>0</v>
      </c>
      <c r="H131" s="39">
        <f t="shared" si="16"/>
        <v>0</v>
      </c>
      <c r="I131" s="39">
        <f t="shared" si="12"/>
        <v>0</v>
      </c>
      <c r="J131" s="39">
        <f>SUM($H$18:$H131)</f>
        <v>10617.664711148516</v>
      </c>
    </row>
    <row r="132" spans="1:10">
      <c r="A132" s="36">
        <f t="shared" si="13"/>
        <v>115</v>
      </c>
      <c r="B132" s="37">
        <f t="shared" si="9"/>
        <v>86046</v>
      </c>
      <c r="C132" s="39">
        <f t="shared" si="14"/>
        <v>0</v>
      </c>
      <c r="D132" s="39">
        <f t="shared" si="17"/>
        <v>33123.532942229707</v>
      </c>
      <c r="E132" s="40">
        <f t="shared" si="10"/>
        <v>0</v>
      </c>
      <c r="F132" s="39">
        <f t="shared" si="11"/>
        <v>0</v>
      </c>
      <c r="G132" s="39">
        <f t="shared" si="15"/>
        <v>0</v>
      </c>
      <c r="H132" s="39">
        <f t="shared" si="16"/>
        <v>0</v>
      </c>
      <c r="I132" s="39">
        <f t="shared" si="12"/>
        <v>0</v>
      </c>
      <c r="J132" s="39">
        <f>SUM($H$18:$H132)</f>
        <v>10617.664711148516</v>
      </c>
    </row>
    <row r="133" spans="1:10">
      <c r="A133" s="36">
        <f t="shared" si="13"/>
        <v>116</v>
      </c>
      <c r="B133" s="37">
        <f t="shared" si="9"/>
        <v>86412</v>
      </c>
      <c r="C133" s="39">
        <f t="shared" si="14"/>
        <v>0</v>
      </c>
      <c r="D133" s="39">
        <f t="shared" si="17"/>
        <v>33123.532942229707</v>
      </c>
      <c r="E133" s="40">
        <f t="shared" si="10"/>
        <v>0</v>
      </c>
      <c r="F133" s="39">
        <f t="shared" si="11"/>
        <v>0</v>
      </c>
      <c r="G133" s="39">
        <f t="shared" si="15"/>
        <v>0</v>
      </c>
      <c r="H133" s="39">
        <f t="shared" si="16"/>
        <v>0</v>
      </c>
      <c r="I133" s="39">
        <f t="shared" si="12"/>
        <v>0</v>
      </c>
      <c r="J133" s="39">
        <f>SUM($H$18:$H133)</f>
        <v>10617.664711148516</v>
      </c>
    </row>
    <row r="134" spans="1:10">
      <c r="A134" s="36">
        <f t="shared" si="13"/>
        <v>117</v>
      </c>
      <c r="B134" s="37">
        <f t="shared" si="9"/>
        <v>86777</v>
      </c>
      <c r="C134" s="39">
        <f t="shared" si="14"/>
        <v>0</v>
      </c>
      <c r="D134" s="39">
        <f t="shared" si="17"/>
        <v>33123.532942229707</v>
      </c>
      <c r="E134" s="40">
        <f t="shared" si="10"/>
        <v>0</v>
      </c>
      <c r="F134" s="39">
        <f t="shared" si="11"/>
        <v>0</v>
      </c>
      <c r="G134" s="39">
        <f t="shared" si="15"/>
        <v>0</v>
      </c>
      <c r="H134" s="39">
        <f t="shared" si="16"/>
        <v>0</v>
      </c>
      <c r="I134" s="39">
        <f t="shared" si="12"/>
        <v>0</v>
      </c>
      <c r="J134" s="39">
        <f>SUM($H$18:$H134)</f>
        <v>10617.664711148516</v>
      </c>
    </row>
    <row r="135" spans="1:10">
      <c r="A135" s="36">
        <f t="shared" si="13"/>
        <v>118</v>
      </c>
      <c r="B135" s="37">
        <f t="shared" si="9"/>
        <v>87142</v>
      </c>
      <c r="C135" s="39">
        <f t="shared" si="14"/>
        <v>0</v>
      </c>
      <c r="D135" s="39">
        <f t="shared" si="17"/>
        <v>33123.532942229707</v>
      </c>
      <c r="E135" s="40">
        <f t="shared" si="10"/>
        <v>0</v>
      </c>
      <c r="F135" s="39">
        <f t="shared" si="11"/>
        <v>0</v>
      </c>
      <c r="G135" s="39">
        <f t="shared" si="15"/>
        <v>0</v>
      </c>
      <c r="H135" s="39">
        <f t="shared" si="16"/>
        <v>0</v>
      </c>
      <c r="I135" s="39">
        <f t="shared" si="12"/>
        <v>0</v>
      </c>
      <c r="J135" s="39">
        <f>SUM($H$18:$H135)</f>
        <v>10617.664711148516</v>
      </c>
    </row>
    <row r="136" spans="1:10">
      <c r="A136" s="36">
        <f t="shared" si="13"/>
        <v>119</v>
      </c>
      <c r="B136" s="37">
        <f t="shared" si="9"/>
        <v>87507</v>
      </c>
      <c r="C136" s="39">
        <f t="shared" si="14"/>
        <v>0</v>
      </c>
      <c r="D136" s="39">
        <f t="shared" si="17"/>
        <v>33123.532942229707</v>
      </c>
      <c r="E136" s="40">
        <f t="shared" si="10"/>
        <v>0</v>
      </c>
      <c r="F136" s="39">
        <f t="shared" si="11"/>
        <v>0</v>
      </c>
      <c r="G136" s="39">
        <f t="shared" si="15"/>
        <v>0</v>
      </c>
      <c r="H136" s="39">
        <f t="shared" si="16"/>
        <v>0</v>
      </c>
      <c r="I136" s="39">
        <f t="shared" si="12"/>
        <v>0</v>
      </c>
      <c r="J136" s="39">
        <f>SUM($H$18:$H136)</f>
        <v>10617.664711148516</v>
      </c>
    </row>
    <row r="137" spans="1:10">
      <c r="A137" s="36">
        <f t="shared" si="13"/>
        <v>120</v>
      </c>
      <c r="B137" s="37">
        <f t="shared" si="9"/>
        <v>87873</v>
      </c>
      <c r="C137" s="39">
        <f t="shared" si="14"/>
        <v>0</v>
      </c>
      <c r="D137" s="39">
        <f t="shared" si="17"/>
        <v>33123.532942229707</v>
      </c>
      <c r="E137" s="40">
        <f t="shared" si="10"/>
        <v>0</v>
      </c>
      <c r="F137" s="39">
        <f t="shared" si="11"/>
        <v>0</v>
      </c>
      <c r="G137" s="39">
        <f t="shared" si="15"/>
        <v>0</v>
      </c>
      <c r="H137" s="39">
        <f t="shared" si="16"/>
        <v>0</v>
      </c>
      <c r="I137" s="39">
        <f t="shared" si="12"/>
        <v>0</v>
      </c>
      <c r="J137" s="39">
        <f>SUM($H$18:$H137)</f>
        <v>10617.664711148516</v>
      </c>
    </row>
    <row r="138" spans="1:10">
      <c r="A138" s="36">
        <f t="shared" si="13"/>
        <v>121</v>
      </c>
      <c r="B138" s="37">
        <f t="shared" si="9"/>
        <v>88238</v>
      </c>
      <c r="C138" s="39">
        <f t="shared" si="14"/>
        <v>0</v>
      </c>
      <c r="D138" s="39">
        <f t="shared" si="17"/>
        <v>33123.532942229707</v>
      </c>
      <c r="E138" s="40">
        <f t="shared" si="10"/>
        <v>0</v>
      </c>
      <c r="F138" s="39">
        <f t="shared" si="11"/>
        <v>0</v>
      </c>
      <c r="G138" s="39">
        <f t="shared" si="15"/>
        <v>0</v>
      </c>
      <c r="H138" s="39">
        <f t="shared" si="16"/>
        <v>0</v>
      </c>
      <c r="I138" s="39">
        <f t="shared" si="12"/>
        <v>0</v>
      </c>
      <c r="J138" s="39">
        <f>SUM($H$18:$H138)</f>
        <v>10617.664711148516</v>
      </c>
    </row>
    <row r="139" spans="1:10">
      <c r="A139" s="36">
        <f t="shared" si="13"/>
        <v>122</v>
      </c>
      <c r="B139" s="37">
        <f t="shared" si="9"/>
        <v>88603</v>
      </c>
      <c r="C139" s="39">
        <f t="shared" si="14"/>
        <v>0</v>
      </c>
      <c r="D139" s="39">
        <f t="shared" si="17"/>
        <v>33123.532942229707</v>
      </c>
      <c r="E139" s="40">
        <f t="shared" si="10"/>
        <v>0</v>
      </c>
      <c r="F139" s="39">
        <f t="shared" si="11"/>
        <v>0</v>
      </c>
      <c r="G139" s="39">
        <f t="shared" si="15"/>
        <v>0</v>
      </c>
      <c r="H139" s="39">
        <f t="shared" si="16"/>
        <v>0</v>
      </c>
      <c r="I139" s="39">
        <f t="shared" si="12"/>
        <v>0</v>
      </c>
      <c r="J139" s="39">
        <f>SUM($H$18:$H139)</f>
        <v>10617.664711148516</v>
      </c>
    </row>
    <row r="140" spans="1:10">
      <c r="A140" s="36">
        <f t="shared" si="13"/>
        <v>123</v>
      </c>
      <c r="B140" s="37">
        <f t="shared" si="9"/>
        <v>88968</v>
      </c>
      <c r="C140" s="39">
        <f t="shared" si="14"/>
        <v>0</v>
      </c>
      <c r="D140" s="39">
        <f t="shared" si="17"/>
        <v>33123.532942229707</v>
      </c>
      <c r="E140" s="40">
        <f t="shared" si="10"/>
        <v>0</v>
      </c>
      <c r="F140" s="39">
        <f t="shared" si="11"/>
        <v>0</v>
      </c>
      <c r="G140" s="39">
        <f t="shared" si="15"/>
        <v>0</v>
      </c>
      <c r="H140" s="39">
        <f t="shared" si="16"/>
        <v>0</v>
      </c>
      <c r="I140" s="39">
        <f t="shared" si="12"/>
        <v>0</v>
      </c>
      <c r="J140" s="39">
        <f>SUM($H$18:$H140)</f>
        <v>10617.664711148516</v>
      </c>
    </row>
    <row r="141" spans="1:10">
      <c r="A141" s="36">
        <f t="shared" si="13"/>
        <v>124</v>
      </c>
      <c r="B141" s="37">
        <f t="shared" si="9"/>
        <v>89334</v>
      </c>
      <c r="C141" s="39">
        <f t="shared" si="14"/>
        <v>0</v>
      </c>
      <c r="D141" s="39">
        <f t="shared" si="17"/>
        <v>33123.532942229707</v>
      </c>
      <c r="E141" s="40">
        <f t="shared" si="10"/>
        <v>0</v>
      </c>
      <c r="F141" s="39">
        <f t="shared" si="11"/>
        <v>0</v>
      </c>
      <c r="G141" s="39">
        <f t="shared" si="15"/>
        <v>0</v>
      </c>
      <c r="H141" s="39">
        <f t="shared" si="16"/>
        <v>0</v>
      </c>
      <c r="I141" s="39">
        <f t="shared" si="12"/>
        <v>0</v>
      </c>
      <c r="J141" s="39">
        <f>SUM($H$18:$H141)</f>
        <v>10617.664711148516</v>
      </c>
    </row>
    <row r="142" spans="1:10">
      <c r="A142" s="36">
        <f t="shared" si="13"/>
        <v>125</v>
      </c>
      <c r="B142" s="37">
        <f t="shared" si="9"/>
        <v>89699</v>
      </c>
      <c r="C142" s="39">
        <f t="shared" si="14"/>
        <v>0</v>
      </c>
      <c r="D142" s="39">
        <f t="shared" si="17"/>
        <v>33123.532942229707</v>
      </c>
      <c r="E142" s="40">
        <f t="shared" si="10"/>
        <v>0</v>
      </c>
      <c r="F142" s="39">
        <f t="shared" si="11"/>
        <v>0</v>
      </c>
      <c r="G142" s="39">
        <f t="shared" si="15"/>
        <v>0</v>
      </c>
      <c r="H142" s="39">
        <f t="shared" si="16"/>
        <v>0</v>
      </c>
      <c r="I142" s="39">
        <f t="shared" si="12"/>
        <v>0</v>
      </c>
      <c r="J142" s="39">
        <f>SUM($H$18:$H142)</f>
        <v>10617.664711148516</v>
      </c>
    </row>
    <row r="143" spans="1:10">
      <c r="A143" s="36">
        <f t="shared" si="13"/>
        <v>126</v>
      </c>
      <c r="B143" s="37">
        <f t="shared" si="9"/>
        <v>90064</v>
      </c>
      <c r="C143" s="39">
        <f t="shared" si="14"/>
        <v>0</v>
      </c>
      <c r="D143" s="39">
        <f t="shared" si="17"/>
        <v>33123.532942229707</v>
      </c>
      <c r="E143" s="40">
        <f t="shared" si="10"/>
        <v>0</v>
      </c>
      <c r="F143" s="39">
        <f t="shared" si="11"/>
        <v>0</v>
      </c>
      <c r="G143" s="39">
        <f t="shared" si="15"/>
        <v>0</v>
      </c>
      <c r="H143" s="39">
        <f t="shared" si="16"/>
        <v>0</v>
      </c>
      <c r="I143" s="39">
        <f t="shared" si="12"/>
        <v>0</v>
      </c>
      <c r="J143" s="39">
        <f>SUM($H$18:$H143)</f>
        <v>10617.664711148516</v>
      </c>
    </row>
    <row r="144" spans="1:10">
      <c r="A144" s="36">
        <f t="shared" si="13"/>
        <v>127</v>
      </c>
      <c r="B144" s="37">
        <f t="shared" si="9"/>
        <v>90429</v>
      </c>
      <c r="C144" s="39">
        <f t="shared" si="14"/>
        <v>0</v>
      </c>
      <c r="D144" s="39">
        <f t="shared" si="17"/>
        <v>33123.532942229707</v>
      </c>
      <c r="E144" s="40">
        <f t="shared" si="10"/>
        <v>0</v>
      </c>
      <c r="F144" s="39">
        <f t="shared" si="11"/>
        <v>0</v>
      </c>
      <c r="G144" s="39">
        <f t="shared" si="15"/>
        <v>0</v>
      </c>
      <c r="H144" s="39">
        <f t="shared" si="16"/>
        <v>0</v>
      </c>
      <c r="I144" s="39">
        <f t="shared" si="12"/>
        <v>0</v>
      </c>
      <c r="J144" s="39">
        <f>SUM($H$18:$H144)</f>
        <v>10617.664711148516</v>
      </c>
    </row>
    <row r="145" spans="1:10">
      <c r="A145" s="36">
        <f t="shared" si="13"/>
        <v>128</v>
      </c>
      <c r="B145" s="37">
        <f t="shared" si="9"/>
        <v>90795</v>
      </c>
      <c r="C145" s="39">
        <f t="shared" si="14"/>
        <v>0</v>
      </c>
      <c r="D145" s="39">
        <f t="shared" si="17"/>
        <v>33123.532942229707</v>
      </c>
      <c r="E145" s="40">
        <f t="shared" si="10"/>
        <v>0</v>
      </c>
      <c r="F145" s="39">
        <f t="shared" si="11"/>
        <v>0</v>
      </c>
      <c r="G145" s="39">
        <f t="shared" si="15"/>
        <v>0</v>
      </c>
      <c r="H145" s="39">
        <f t="shared" si="16"/>
        <v>0</v>
      </c>
      <c r="I145" s="39">
        <f t="shared" si="12"/>
        <v>0</v>
      </c>
      <c r="J145" s="39">
        <f>SUM($H$18:$H145)</f>
        <v>10617.664711148516</v>
      </c>
    </row>
    <row r="146" spans="1:10">
      <c r="A146" s="36">
        <f t="shared" si="13"/>
        <v>129</v>
      </c>
      <c r="B146" s="37">
        <f t="shared" ref="B146:B209" si="18">IF(Pay_Num&lt;&gt;"",DATE(YEAR(Loan_Start),MONTH(Loan_Start)+(Pay_Num)*12/Num_Pmt_Per_Year,DAY(Loan_Start)),"")</f>
        <v>91160</v>
      </c>
      <c r="C146" s="39">
        <f t="shared" si="14"/>
        <v>0</v>
      </c>
      <c r="D146" s="39">
        <f t="shared" si="17"/>
        <v>33123.532942229707</v>
      </c>
      <c r="E146" s="40">
        <f t="shared" ref="E146:E209" si="19">IF(AND(Pay_Num&lt;&gt;"",Sched_Pay+Scheduled_Extra_Payments&lt;Beg_Bal),Scheduled_Extra_Payments,IF(AND(Pay_Num&lt;&gt;"",Beg_Bal-Sched_Pay&gt;0),Beg_Bal-Sched_Pay,IF(Pay_Num&lt;&gt;"",0,"")))</f>
        <v>0</v>
      </c>
      <c r="F146" s="39">
        <f t="shared" ref="F146:F209" si="20">IF(AND(Pay_Num&lt;&gt;"",Sched_Pay+Extra_Pay&lt;Beg_Bal),Sched_Pay+Extra_Pay,IF(Pay_Num&lt;&gt;"",Beg_Bal,""))</f>
        <v>0</v>
      </c>
      <c r="G146" s="39">
        <f t="shared" si="15"/>
        <v>0</v>
      </c>
      <c r="H146" s="39">
        <f t="shared" si="16"/>
        <v>0</v>
      </c>
      <c r="I146" s="39">
        <f t="shared" ref="I146:I209" si="21">IF(AND(Pay_Num&lt;&gt;"",Sched_Pay+Extra_Pay&lt;Beg_Bal),Beg_Bal-Princ,IF(Pay_Num&lt;&gt;"",0,""))</f>
        <v>0</v>
      </c>
      <c r="J146" s="39">
        <f>SUM($H$18:$H146)</f>
        <v>10617.664711148516</v>
      </c>
    </row>
    <row r="147" spans="1:10">
      <c r="A147" s="36">
        <f t="shared" ref="A147:A210" si="22">IF(Values_Entered,A146+1,"")</f>
        <v>130</v>
      </c>
      <c r="B147" s="37">
        <f t="shared" si="18"/>
        <v>91525</v>
      </c>
      <c r="C147" s="39">
        <f t="shared" ref="C147:C210" si="23">IF(Pay_Num&lt;&gt;"",I146,"")</f>
        <v>0</v>
      </c>
      <c r="D147" s="39">
        <f t="shared" si="17"/>
        <v>33123.532942229707</v>
      </c>
      <c r="E147" s="40">
        <f t="shared" si="19"/>
        <v>0</v>
      </c>
      <c r="F147" s="39">
        <f t="shared" si="20"/>
        <v>0</v>
      </c>
      <c r="G147" s="39">
        <f t="shared" ref="G147:G210" si="24">IF(Pay_Num&lt;&gt;"",Total_Pay-Int,"")</f>
        <v>0</v>
      </c>
      <c r="H147" s="39">
        <f t="shared" ref="H147:H210" si="25">IF(Pay_Num&lt;&gt;"",Beg_Bal*Interest_Rate/Num_Pmt_Per_Year,"")</f>
        <v>0</v>
      </c>
      <c r="I147" s="39">
        <f t="shared" si="21"/>
        <v>0</v>
      </c>
      <c r="J147" s="39">
        <f>SUM($H$18:$H147)</f>
        <v>10617.664711148516</v>
      </c>
    </row>
    <row r="148" spans="1:10">
      <c r="A148" s="36">
        <f t="shared" si="22"/>
        <v>131</v>
      </c>
      <c r="B148" s="37">
        <f t="shared" si="18"/>
        <v>91890</v>
      </c>
      <c r="C148" s="39">
        <f t="shared" si="23"/>
        <v>0</v>
      </c>
      <c r="D148" s="39">
        <f t="shared" ref="D148:D211" si="26">IF(Pay_Num&lt;&gt;"",Scheduled_Monthly_Payment,"")</f>
        <v>33123.532942229707</v>
      </c>
      <c r="E148" s="40">
        <f t="shared" si="19"/>
        <v>0</v>
      </c>
      <c r="F148" s="39">
        <f t="shared" si="20"/>
        <v>0</v>
      </c>
      <c r="G148" s="39">
        <f t="shared" si="24"/>
        <v>0</v>
      </c>
      <c r="H148" s="39">
        <f t="shared" si="25"/>
        <v>0</v>
      </c>
      <c r="I148" s="39">
        <f t="shared" si="21"/>
        <v>0</v>
      </c>
      <c r="J148" s="39">
        <f>SUM($H$18:$H148)</f>
        <v>10617.664711148516</v>
      </c>
    </row>
    <row r="149" spans="1:10">
      <c r="A149" s="36">
        <f t="shared" si="22"/>
        <v>132</v>
      </c>
      <c r="B149" s="37">
        <f t="shared" si="18"/>
        <v>92256</v>
      </c>
      <c r="C149" s="39">
        <f t="shared" si="23"/>
        <v>0</v>
      </c>
      <c r="D149" s="39">
        <f t="shared" si="26"/>
        <v>33123.532942229707</v>
      </c>
      <c r="E149" s="40">
        <f t="shared" si="19"/>
        <v>0</v>
      </c>
      <c r="F149" s="39">
        <f t="shared" si="20"/>
        <v>0</v>
      </c>
      <c r="G149" s="39">
        <f t="shared" si="24"/>
        <v>0</v>
      </c>
      <c r="H149" s="39">
        <f t="shared" si="25"/>
        <v>0</v>
      </c>
      <c r="I149" s="39">
        <f t="shared" si="21"/>
        <v>0</v>
      </c>
      <c r="J149" s="39">
        <f>SUM($H$18:$H149)</f>
        <v>10617.664711148516</v>
      </c>
    </row>
    <row r="150" spans="1:10">
      <c r="A150" s="36">
        <f t="shared" si="22"/>
        <v>133</v>
      </c>
      <c r="B150" s="37">
        <f t="shared" si="18"/>
        <v>92621</v>
      </c>
      <c r="C150" s="39">
        <f t="shared" si="23"/>
        <v>0</v>
      </c>
      <c r="D150" s="39">
        <f t="shared" si="26"/>
        <v>33123.532942229707</v>
      </c>
      <c r="E150" s="40">
        <f t="shared" si="19"/>
        <v>0</v>
      </c>
      <c r="F150" s="39">
        <f t="shared" si="20"/>
        <v>0</v>
      </c>
      <c r="G150" s="39">
        <f t="shared" si="24"/>
        <v>0</v>
      </c>
      <c r="H150" s="39">
        <f t="shared" si="25"/>
        <v>0</v>
      </c>
      <c r="I150" s="39">
        <f t="shared" si="21"/>
        <v>0</v>
      </c>
      <c r="J150" s="39">
        <f>SUM($H$18:$H150)</f>
        <v>10617.664711148516</v>
      </c>
    </row>
    <row r="151" spans="1:10">
      <c r="A151" s="36">
        <f t="shared" si="22"/>
        <v>134</v>
      </c>
      <c r="B151" s="37">
        <f t="shared" si="18"/>
        <v>92986</v>
      </c>
      <c r="C151" s="39">
        <f t="shared" si="23"/>
        <v>0</v>
      </c>
      <c r="D151" s="39">
        <f t="shared" si="26"/>
        <v>33123.532942229707</v>
      </c>
      <c r="E151" s="40">
        <f t="shared" si="19"/>
        <v>0</v>
      </c>
      <c r="F151" s="39">
        <f t="shared" si="20"/>
        <v>0</v>
      </c>
      <c r="G151" s="39">
        <f t="shared" si="24"/>
        <v>0</v>
      </c>
      <c r="H151" s="39">
        <f t="shared" si="25"/>
        <v>0</v>
      </c>
      <c r="I151" s="39">
        <f t="shared" si="21"/>
        <v>0</v>
      </c>
      <c r="J151" s="39">
        <f>SUM($H$18:$H151)</f>
        <v>10617.664711148516</v>
      </c>
    </row>
    <row r="152" spans="1:10">
      <c r="A152" s="36">
        <f t="shared" si="22"/>
        <v>135</v>
      </c>
      <c r="B152" s="37">
        <f t="shared" si="18"/>
        <v>93351</v>
      </c>
      <c r="C152" s="39">
        <f t="shared" si="23"/>
        <v>0</v>
      </c>
      <c r="D152" s="39">
        <f t="shared" si="26"/>
        <v>33123.532942229707</v>
      </c>
      <c r="E152" s="40">
        <f t="shared" si="19"/>
        <v>0</v>
      </c>
      <c r="F152" s="39">
        <f t="shared" si="20"/>
        <v>0</v>
      </c>
      <c r="G152" s="39">
        <f t="shared" si="24"/>
        <v>0</v>
      </c>
      <c r="H152" s="39">
        <f t="shared" si="25"/>
        <v>0</v>
      </c>
      <c r="I152" s="39">
        <f t="shared" si="21"/>
        <v>0</v>
      </c>
      <c r="J152" s="39">
        <f>SUM($H$18:$H152)</f>
        <v>10617.664711148516</v>
      </c>
    </row>
    <row r="153" spans="1:10">
      <c r="A153" s="36">
        <f t="shared" si="22"/>
        <v>136</v>
      </c>
      <c r="B153" s="37">
        <f t="shared" si="18"/>
        <v>93717</v>
      </c>
      <c r="C153" s="39">
        <f t="shared" si="23"/>
        <v>0</v>
      </c>
      <c r="D153" s="39">
        <f t="shared" si="26"/>
        <v>33123.532942229707</v>
      </c>
      <c r="E153" s="40">
        <f t="shared" si="19"/>
        <v>0</v>
      </c>
      <c r="F153" s="39">
        <f t="shared" si="20"/>
        <v>0</v>
      </c>
      <c r="G153" s="39">
        <f t="shared" si="24"/>
        <v>0</v>
      </c>
      <c r="H153" s="39">
        <f t="shared" si="25"/>
        <v>0</v>
      </c>
      <c r="I153" s="39">
        <f t="shared" si="21"/>
        <v>0</v>
      </c>
      <c r="J153" s="39">
        <f>SUM($H$18:$H153)</f>
        <v>10617.664711148516</v>
      </c>
    </row>
    <row r="154" spans="1:10">
      <c r="A154" s="36">
        <f t="shared" si="22"/>
        <v>137</v>
      </c>
      <c r="B154" s="37">
        <f t="shared" si="18"/>
        <v>94082</v>
      </c>
      <c r="C154" s="39">
        <f t="shared" si="23"/>
        <v>0</v>
      </c>
      <c r="D154" s="39">
        <f t="shared" si="26"/>
        <v>33123.532942229707</v>
      </c>
      <c r="E154" s="40">
        <f t="shared" si="19"/>
        <v>0</v>
      </c>
      <c r="F154" s="39">
        <f t="shared" si="20"/>
        <v>0</v>
      </c>
      <c r="G154" s="39">
        <f t="shared" si="24"/>
        <v>0</v>
      </c>
      <c r="H154" s="39">
        <f t="shared" si="25"/>
        <v>0</v>
      </c>
      <c r="I154" s="39">
        <f t="shared" si="21"/>
        <v>0</v>
      </c>
      <c r="J154" s="39">
        <f>SUM($H$18:$H154)</f>
        <v>10617.664711148516</v>
      </c>
    </row>
    <row r="155" spans="1:10">
      <c r="A155" s="36">
        <f t="shared" si="22"/>
        <v>138</v>
      </c>
      <c r="B155" s="37">
        <f t="shared" si="18"/>
        <v>94447</v>
      </c>
      <c r="C155" s="39">
        <f t="shared" si="23"/>
        <v>0</v>
      </c>
      <c r="D155" s="39">
        <f t="shared" si="26"/>
        <v>33123.532942229707</v>
      </c>
      <c r="E155" s="40">
        <f t="shared" si="19"/>
        <v>0</v>
      </c>
      <c r="F155" s="39">
        <f t="shared" si="20"/>
        <v>0</v>
      </c>
      <c r="G155" s="39">
        <f t="shared" si="24"/>
        <v>0</v>
      </c>
      <c r="H155" s="39">
        <f t="shared" si="25"/>
        <v>0</v>
      </c>
      <c r="I155" s="39">
        <f t="shared" si="21"/>
        <v>0</v>
      </c>
      <c r="J155" s="39">
        <f>SUM($H$18:$H155)</f>
        <v>10617.664711148516</v>
      </c>
    </row>
    <row r="156" spans="1:10">
      <c r="A156" s="36">
        <f t="shared" si="22"/>
        <v>139</v>
      </c>
      <c r="B156" s="37">
        <f t="shared" si="18"/>
        <v>94812</v>
      </c>
      <c r="C156" s="39">
        <f t="shared" si="23"/>
        <v>0</v>
      </c>
      <c r="D156" s="39">
        <f t="shared" si="26"/>
        <v>33123.532942229707</v>
      </c>
      <c r="E156" s="40">
        <f t="shared" si="19"/>
        <v>0</v>
      </c>
      <c r="F156" s="39">
        <f t="shared" si="20"/>
        <v>0</v>
      </c>
      <c r="G156" s="39">
        <f t="shared" si="24"/>
        <v>0</v>
      </c>
      <c r="H156" s="39">
        <f t="shared" si="25"/>
        <v>0</v>
      </c>
      <c r="I156" s="39">
        <f t="shared" si="21"/>
        <v>0</v>
      </c>
      <c r="J156" s="39">
        <f>SUM($H$18:$H156)</f>
        <v>10617.664711148516</v>
      </c>
    </row>
    <row r="157" spans="1:10">
      <c r="A157" s="36">
        <f t="shared" si="22"/>
        <v>140</v>
      </c>
      <c r="B157" s="37">
        <f t="shared" si="18"/>
        <v>95178</v>
      </c>
      <c r="C157" s="39">
        <f t="shared" si="23"/>
        <v>0</v>
      </c>
      <c r="D157" s="39">
        <f t="shared" si="26"/>
        <v>33123.532942229707</v>
      </c>
      <c r="E157" s="40">
        <f t="shared" si="19"/>
        <v>0</v>
      </c>
      <c r="F157" s="39">
        <f t="shared" si="20"/>
        <v>0</v>
      </c>
      <c r="G157" s="39">
        <f t="shared" si="24"/>
        <v>0</v>
      </c>
      <c r="H157" s="39">
        <f t="shared" si="25"/>
        <v>0</v>
      </c>
      <c r="I157" s="39">
        <f t="shared" si="21"/>
        <v>0</v>
      </c>
      <c r="J157" s="39">
        <f>SUM($H$18:$H157)</f>
        <v>10617.664711148516</v>
      </c>
    </row>
    <row r="158" spans="1:10">
      <c r="A158" s="36">
        <f t="shared" si="22"/>
        <v>141</v>
      </c>
      <c r="B158" s="37">
        <f t="shared" si="18"/>
        <v>95543</v>
      </c>
      <c r="C158" s="39">
        <f t="shared" si="23"/>
        <v>0</v>
      </c>
      <c r="D158" s="39">
        <f t="shared" si="26"/>
        <v>33123.532942229707</v>
      </c>
      <c r="E158" s="40">
        <f t="shared" si="19"/>
        <v>0</v>
      </c>
      <c r="F158" s="39">
        <f t="shared" si="20"/>
        <v>0</v>
      </c>
      <c r="G158" s="39">
        <f t="shared" si="24"/>
        <v>0</v>
      </c>
      <c r="H158" s="39">
        <f t="shared" si="25"/>
        <v>0</v>
      </c>
      <c r="I158" s="39">
        <f t="shared" si="21"/>
        <v>0</v>
      </c>
      <c r="J158" s="39">
        <f>SUM($H$18:$H158)</f>
        <v>10617.664711148516</v>
      </c>
    </row>
    <row r="159" spans="1:10">
      <c r="A159" s="36">
        <f t="shared" si="22"/>
        <v>142</v>
      </c>
      <c r="B159" s="37">
        <f t="shared" si="18"/>
        <v>95908</v>
      </c>
      <c r="C159" s="39">
        <f t="shared" si="23"/>
        <v>0</v>
      </c>
      <c r="D159" s="39">
        <f t="shared" si="26"/>
        <v>33123.532942229707</v>
      </c>
      <c r="E159" s="40">
        <f t="shared" si="19"/>
        <v>0</v>
      </c>
      <c r="F159" s="39">
        <f t="shared" si="20"/>
        <v>0</v>
      </c>
      <c r="G159" s="39">
        <f t="shared" si="24"/>
        <v>0</v>
      </c>
      <c r="H159" s="39">
        <f t="shared" si="25"/>
        <v>0</v>
      </c>
      <c r="I159" s="39">
        <f t="shared" si="21"/>
        <v>0</v>
      </c>
      <c r="J159" s="39">
        <f>SUM($H$18:$H159)</f>
        <v>10617.664711148516</v>
      </c>
    </row>
    <row r="160" spans="1:10">
      <c r="A160" s="36">
        <f t="shared" si="22"/>
        <v>143</v>
      </c>
      <c r="B160" s="37">
        <f t="shared" si="18"/>
        <v>96273</v>
      </c>
      <c r="C160" s="39">
        <f t="shared" si="23"/>
        <v>0</v>
      </c>
      <c r="D160" s="39">
        <f t="shared" si="26"/>
        <v>33123.532942229707</v>
      </c>
      <c r="E160" s="40">
        <f t="shared" si="19"/>
        <v>0</v>
      </c>
      <c r="F160" s="39">
        <f t="shared" si="20"/>
        <v>0</v>
      </c>
      <c r="G160" s="39">
        <f t="shared" si="24"/>
        <v>0</v>
      </c>
      <c r="H160" s="39">
        <f t="shared" si="25"/>
        <v>0</v>
      </c>
      <c r="I160" s="39">
        <f t="shared" si="21"/>
        <v>0</v>
      </c>
      <c r="J160" s="39">
        <f>SUM($H$18:$H160)</f>
        <v>10617.664711148516</v>
      </c>
    </row>
    <row r="161" spans="1:10">
      <c r="A161" s="36">
        <f t="shared" si="22"/>
        <v>144</v>
      </c>
      <c r="B161" s="37">
        <f t="shared" si="18"/>
        <v>96639</v>
      </c>
      <c r="C161" s="39">
        <f t="shared" si="23"/>
        <v>0</v>
      </c>
      <c r="D161" s="39">
        <f t="shared" si="26"/>
        <v>33123.532942229707</v>
      </c>
      <c r="E161" s="40">
        <f t="shared" si="19"/>
        <v>0</v>
      </c>
      <c r="F161" s="39">
        <f t="shared" si="20"/>
        <v>0</v>
      </c>
      <c r="G161" s="39">
        <f t="shared" si="24"/>
        <v>0</v>
      </c>
      <c r="H161" s="39">
        <f t="shared" si="25"/>
        <v>0</v>
      </c>
      <c r="I161" s="39">
        <f t="shared" si="21"/>
        <v>0</v>
      </c>
      <c r="J161" s="39">
        <f>SUM($H$18:$H161)</f>
        <v>10617.664711148516</v>
      </c>
    </row>
    <row r="162" spans="1:10">
      <c r="A162" s="36">
        <f t="shared" si="22"/>
        <v>145</v>
      </c>
      <c r="B162" s="37">
        <f t="shared" si="18"/>
        <v>97004</v>
      </c>
      <c r="C162" s="39">
        <f t="shared" si="23"/>
        <v>0</v>
      </c>
      <c r="D162" s="39">
        <f t="shared" si="26"/>
        <v>33123.532942229707</v>
      </c>
      <c r="E162" s="40">
        <f t="shared" si="19"/>
        <v>0</v>
      </c>
      <c r="F162" s="39">
        <f t="shared" si="20"/>
        <v>0</v>
      </c>
      <c r="G162" s="39">
        <f t="shared" si="24"/>
        <v>0</v>
      </c>
      <c r="H162" s="39">
        <f t="shared" si="25"/>
        <v>0</v>
      </c>
      <c r="I162" s="39">
        <f t="shared" si="21"/>
        <v>0</v>
      </c>
      <c r="J162" s="39">
        <f>SUM($H$18:$H162)</f>
        <v>10617.664711148516</v>
      </c>
    </row>
    <row r="163" spans="1:10">
      <c r="A163" s="36">
        <f t="shared" si="22"/>
        <v>146</v>
      </c>
      <c r="B163" s="37">
        <f t="shared" si="18"/>
        <v>97369</v>
      </c>
      <c r="C163" s="39">
        <f t="shared" si="23"/>
        <v>0</v>
      </c>
      <c r="D163" s="39">
        <f t="shared" si="26"/>
        <v>33123.532942229707</v>
      </c>
      <c r="E163" s="40">
        <f t="shared" si="19"/>
        <v>0</v>
      </c>
      <c r="F163" s="39">
        <f t="shared" si="20"/>
        <v>0</v>
      </c>
      <c r="G163" s="39">
        <f t="shared" si="24"/>
        <v>0</v>
      </c>
      <c r="H163" s="39">
        <f t="shared" si="25"/>
        <v>0</v>
      </c>
      <c r="I163" s="39">
        <f t="shared" si="21"/>
        <v>0</v>
      </c>
      <c r="J163" s="39">
        <f>SUM($H$18:$H163)</f>
        <v>10617.664711148516</v>
      </c>
    </row>
    <row r="164" spans="1:10">
      <c r="A164" s="36">
        <f t="shared" si="22"/>
        <v>147</v>
      </c>
      <c r="B164" s="37">
        <f t="shared" si="18"/>
        <v>97734</v>
      </c>
      <c r="C164" s="39">
        <f t="shared" si="23"/>
        <v>0</v>
      </c>
      <c r="D164" s="39">
        <f t="shared" si="26"/>
        <v>33123.532942229707</v>
      </c>
      <c r="E164" s="40">
        <f t="shared" si="19"/>
        <v>0</v>
      </c>
      <c r="F164" s="39">
        <f t="shared" si="20"/>
        <v>0</v>
      </c>
      <c r="G164" s="39">
        <f t="shared" si="24"/>
        <v>0</v>
      </c>
      <c r="H164" s="39">
        <f t="shared" si="25"/>
        <v>0</v>
      </c>
      <c r="I164" s="39">
        <f t="shared" si="21"/>
        <v>0</v>
      </c>
      <c r="J164" s="39">
        <f>SUM($H$18:$H164)</f>
        <v>10617.664711148516</v>
      </c>
    </row>
    <row r="165" spans="1:10">
      <c r="A165" s="36">
        <f t="shared" si="22"/>
        <v>148</v>
      </c>
      <c r="B165" s="37">
        <f t="shared" si="18"/>
        <v>98100</v>
      </c>
      <c r="C165" s="39">
        <f t="shared" si="23"/>
        <v>0</v>
      </c>
      <c r="D165" s="39">
        <f t="shared" si="26"/>
        <v>33123.532942229707</v>
      </c>
      <c r="E165" s="40">
        <f t="shared" si="19"/>
        <v>0</v>
      </c>
      <c r="F165" s="39">
        <f t="shared" si="20"/>
        <v>0</v>
      </c>
      <c r="G165" s="39">
        <f t="shared" si="24"/>
        <v>0</v>
      </c>
      <c r="H165" s="39">
        <f t="shared" si="25"/>
        <v>0</v>
      </c>
      <c r="I165" s="39">
        <f t="shared" si="21"/>
        <v>0</v>
      </c>
      <c r="J165" s="39">
        <f>SUM($H$18:$H165)</f>
        <v>10617.664711148516</v>
      </c>
    </row>
    <row r="166" spans="1:10">
      <c r="A166" s="36">
        <f t="shared" si="22"/>
        <v>149</v>
      </c>
      <c r="B166" s="37">
        <f t="shared" si="18"/>
        <v>98465</v>
      </c>
      <c r="C166" s="39">
        <f t="shared" si="23"/>
        <v>0</v>
      </c>
      <c r="D166" s="39">
        <f t="shared" si="26"/>
        <v>33123.532942229707</v>
      </c>
      <c r="E166" s="40">
        <f t="shared" si="19"/>
        <v>0</v>
      </c>
      <c r="F166" s="39">
        <f t="shared" si="20"/>
        <v>0</v>
      </c>
      <c r="G166" s="39">
        <f t="shared" si="24"/>
        <v>0</v>
      </c>
      <c r="H166" s="39">
        <f t="shared" si="25"/>
        <v>0</v>
      </c>
      <c r="I166" s="39">
        <f t="shared" si="21"/>
        <v>0</v>
      </c>
      <c r="J166" s="39">
        <f>SUM($H$18:$H166)</f>
        <v>10617.664711148516</v>
      </c>
    </row>
    <row r="167" spans="1:10">
      <c r="A167" s="36">
        <f t="shared" si="22"/>
        <v>150</v>
      </c>
      <c r="B167" s="37">
        <f t="shared" si="18"/>
        <v>98830</v>
      </c>
      <c r="C167" s="39">
        <f t="shared" si="23"/>
        <v>0</v>
      </c>
      <c r="D167" s="39">
        <f t="shared" si="26"/>
        <v>33123.532942229707</v>
      </c>
      <c r="E167" s="40">
        <f t="shared" si="19"/>
        <v>0</v>
      </c>
      <c r="F167" s="39">
        <f t="shared" si="20"/>
        <v>0</v>
      </c>
      <c r="G167" s="39">
        <f t="shared" si="24"/>
        <v>0</v>
      </c>
      <c r="H167" s="39">
        <f t="shared" si="25"/>
        <v>0</v>
      </c>
      <c r="I167" s="39">
        <f t="shared" si="21"/>
        <v>0</v>
      </c>
      <c r="J167" s="39">
        <f>SUM($H$18:$H167)</f>
        <v>10617.664711148516</v>
      </c>
    </row>
    <row r="168" spans="1:10">
      <c r="A168" s="36">
        <f t="shared" si="22"/>
        <v>151</v>
      </c>
      <c r="B168" s="37">
        <f t="shared" si="18"/>
        <v>99195</v>
      </c>
      <c r="C168" s="39">
        <f t="shared" si="23"/>
        <v>0</v>
      </c>
      <c r="D168" s="39">
        <f t="shared" si="26"/>
        <v>33123.532942229707</v>
      </c>
      <c r="E168" s="40">
        <f t="shared" si="19"/>
        <v>0</v>
      </c>
      <c r="F168" s="39">
        <f t="shared" si="20"/>
        <v>0</v>
      </c>
      <c r="G168" s="39">
        <f t="shared" si="24"/>
        <v>0</v>
      </c>
      <c r="H168" s="39">
        <f t="shared" si="25"/>
        <v>0</v>
      </c>
      <c r="I168" s="39">
        <f t="shared" si="21"/>
        <v>0</v>
      </c>
      <c r="J168" s="39">
        <f>SUM($H$18:$H168)</f>
        <v>10617.664711148516</v>
      </c>
    </row>
    <row r="169" spans="1:10">
      <c r="A169" s="36">
        <f t="shared" si="22"/>
        <v>152</v>
      </c>
      <c r="B169" s="37">
        <f t="shared" si="18"/>
        <v>99561</v>
      </c>
      <c r="C169" s="39">
        <f t="shared" si="23"/>
        <v>0</v>
      </c>
      <c r="D169" s="39">
        <f t="shared" si="26"/>
        <v>33123.532942229707</v>
      </c>
      <c r="E169" s="40">
        <f t="shared" si="19"/>
        <v>0</v>
      </c>
      <c r="F169" s="39">
        <f t="shared" si="20"/>
        <v>0</v>
      </c>
      <c r="G169" s="39">
        <f t="shared" si="24"/>
        <v>0</v>
      </c>
      <c r="H169" s="39">
        <f t="shared" si="25"/>
        <v>0</v>
      </c>
      <c r="I169" s="39">
        <f t="shared" si="21"/>
        <v>0</v>
      </c>
      <c r="J169" s="39">
        <f>SUM($H$18:$H169)</f>
        <v>10617.664711148516</v>
      </c>
    </row>
    <row r="170" spans="1:10">
      <c r="A170" s="36">
        <f t="shared" si="22"/>
        <v>153</v>
      </c>
      <c r="B170" s="37">
        <f t="shared" si="18"/>
        <v>99926</v>
      </c>
      <c r="C170" s="39">
        <f t="shared" si="23"/>
        <v>0</v>
      </c>
      <c r="D170" s="39">
        <f t="shared" si="26"/>
        <v>33123.532942229707</v>
      </c>
      <c r="E170" s="40">
        <f t="shared" si="19"/>
        <v>0</v>
      </c>
      <c r="F170" s="39">
        <f t="shared" si="20"/>
        <v>0</v>
      </c>
      <c r="G170" s="39">
        <f t="shared" si="24"/>
        <v>0</v>
      </c>
      <c r="H170" s="39">
        <f t="shared" si="25"/>
        <v>0</v>
      </c>
      <c r="I170" s="39">
        <f t="shared" si="21"/>
        <v>0</v>
      </c>
      <c r="J170" s="39">
        <f>SUM($H$18:$H170)</f>
        <v>10617.664711148516</v>
      </c>
    </row>
    <row r="171" spans="1:10">
      <c r="A171" s="36">
        <f t="shared" si="22"/>
        <v>154</v>
      </c>
      <c r="B171" s="37">
        <f t="shared" si="18"/>
        <v>100291</v>
      </c>
      <c r="C171" s="39">
        <f t="shared" si="23"/>
        <v>0</v>
      </c>
      <c r="D171" s="39">
        <f t="shared" si="26"/>
        <v>33123.532942229707</v>
      </c>
      <c r="E171" s="40">
        <f t="shared" si="19"/>
        <v>0</v>
      </c>
      <c r="F171" s="39">
        <f t="shared" si="20"/>
        <v>0</v>
      </c>
      <c r="G171" s="39">
        <f t="shared" si="24"/>
        <v>0</v>
      </c>
      <c r="H171" s="39">
        <f t="shared" si="25"/>
        <v>0</v>
      </c>
      <c r="I171" s="39">
        <f t="shared" si="21"/>
        <v>0</v>
      </c>
      <c r="J171" s="39">
        <f>SUM($H$18:$H171)</f>
        <v>10617.664711148516</v>
      </c>
    </row>
    <row r="172" spans="1:10">
      <c r="A172" s="36">
        <f t="shared" si="22"/>
        <v>155</v>
      </c>
      <c r="B172" s="37">
        <f t="shared" si="18"/>
        <v>100656</v>
      </c>
      <c r="C172" s="39">
        <f t="shared" si="23"/>
        <v>0</v>
      </c>
      <c r="D172" s="39">
        <f t="shared" si="26"/>
        <v>33123.532942229707</v>
      </c>
      <c r="E172" s="40">
        <f t="shared" si="19"/>
        <v>0</v>
      </c>
      <c r="F172" s="39">
        <f t="shared" si="20"/>
        <v>0</v>
      </c>
      <c r="G172" s="39">
        <f t="shared" si="24"/>
        <v>0</v>
      </c>
      <c r="H172" s="39">
        <f t="shared" si="25"/>
        <v>0</v>
      </c>
      <c r="I172" s="39">
        <f t="shared" si="21"/>
        <v>0</v>
      </c>
      <c r="J172" s="39">
        <f>SUM($H$18:$H172)</f>
        <v>10617.664711148516</v>
      </c>
    </row>
    <row r="173" spans="1:10">
      <c r="A173" s="36">
        <f t="shared" si="22"/>
        <v>156</v>
      </c>
      <c r="B173" s="37">
        <f t="shared" si="18"/>
        <v>101022</v>
      </c>
      <c r="C173" s="39">
        <f t="shared" si="23"/>
        <v>0</v>
      </c>
      <c r="D173" s="39">
        <f t="shared" si="26"/>
        <v>33123.532942229707</v>
      </c>
      <c r="E173" s="40">
        <f t="shared" si="19"/>
        <v>0</v>
      </c>
      <c r="F173" s="39">
        <f t="shared" si="20"/>
        <v>0</v>
      </c>
      <c r="G173" s="39">
        <f t="shared" si="24"/>
        <v>0</v>
      </c>
      <c r="H173" s="39">
        <f t="shared" si="25"/>
        <v>0</v>
      </c>
      <c r="I173" s="39">
        <f t="shared" si="21"/>
        <v>0</v>
      </c>
      <c r="J173" s="39">
        <f>SUM($H$18:$H173)</f>
        <v>10617.664711148516</v>
      </c>
    </row>
    <row r="174" spans="1:10">
      <c r="A174" s="36">
        <f t="shared" si="22"/>
        <v>157</v>
      </c>
      <c r="B174" s="37">
        <f t="shared" si="18"/>
        <v>101387</v>
      </c>
      <c r="C174" s="39">
        <f t="shared" si="23"/>
        <v>0</v>
      </c>
      <c r="D174" s="39">
        <f t="shared" si="26"/>
        <v>33123.532942229707</v>
      </c>
      <c r="E174" s="40">
        <f t="shared" si="19"/>
        <v>0</v>
      </c>
      <c r="F174" s="39">
        <f t="shared" si="20"/>
        <v>0</v>
      </c>
      <c r="G174" s="39">
        <f t="shared" si="24"/>
        <v>0</v>
      </c>
      <c r="H174" s="39">
        <f t="shared" si="25"/>
        <v>0</v>
      </c>
      <c r="I174" s="39">
        <f t="shared" si="21"/>
        <v>0</v>
      </c>
      <c r="J174" s="39">
        <f>SUM($H$18:$H174)</f>
        <v>10617.664711148516</v>
      </c>
    </row>
    <row r="175" spans="1:10">
      <c r="A175" s="36">
        <f t="shared" si="22"/>
        <v>158</v>
      </c>
      <c r="B175" s="37">
        <f t="shared" si="18"/>
        <v>101752</v>
      </c>
      <c r="C175" s="39">
        <f t="shared" si="23"/>
        <v>0</v>
      </c>
      <c r="D175" s="39">
        <f t="shared" si="26"/>
        <v>33123.532942229707</v>
      </c>
      <c r="E175" s="40">
        <f t="shared" si="19"/>
        <v>0</v>
      </c>
      <c r="F175" s="39">
        <f t="shared" si="20"/>
        <v>0</v>
      </c>
      <c r="G175" s="39">
        <f t="shared" si="24"/>
        <v>0</v>
      </c>
      <c r="H175" s="39">
        <f t="shared" si="25"/>
        <v>0</v>
      </c>
      <c r="I175" s="39">
        <f t="shared" si="21"/>
        <v>0</v>
      </c>
      <c r="J175" s="39">
        <f>SUM($H$18:$H175)</f>
        <v>10617.664711148516</v>
      </c>
    </row>
    <row r="176" spans="1:10">
      <c r="A176" s="36">
        <f t="shared" si="22"/>
        <v>159</v>
      </c>
      <c r="B176" s="37">
        <f t="shared" si="18"/>
        <v>102117</v>
      </c>
      <c r="C176" s="39">
        <f t="shared" si="23"/>
        <v>0</v>
      </c>
      <c r="D176" s="39">
        <f t="shared" si="26"/>
        <v>33123.532942229707</v>
      </c>
      <c r="E176" s="40">
        <f t="shared" si="19"/>
        <v>0</v>
      </c>
      <c r="F176" s="39">
        <f t="shared" si="20"/>
        <v>0</v>
      </c>
      <c r="G176" s="39">
        <f t="shared" si="24"/>
        <v>0</v>
      </c>
      <c r="H176" s="39">
        <f t="shared" si="25"/>
        <v>0</v>
      </c>
      <c r="I176" s="39">
        <f t="shared" si="21"/>
        <v>0</v>
      </c>
      <c r="J176" s="39">
        <f>SUM($H$18:$H176)</f>
        <v>10617.664711148516</v>
      </c>
    </row>
    <row r="177" spans="1:10">
      <c r="A177" s="36">
        <f t="shared" si="22"/>
        <v>160</v>
      </c>
      <c r="B177" s="37">
        <f t="shared" si="18"/>
        <v>102483</v>
      </c>
      <c r="C177" s="39">
        <f t="shared" si="23"/>
        <v>0</v>
      </c>
      <c r="D177" s="39">
        <f t="shared" si="26"/>
        <v>33123.532942229707</v>
      </c>
      <c r="E177" s="40">
        <f t="shared" si="19"/>
        <v>0</v>
      </c>
      <c r="F177" s="39">
        <f t="shared" si="20"/>
        <v>0</v>
      </c>
      <c r="G177" s="39">
        <f t="shared" si="24"/>
        <v>0</v>
      </c>
      <c r="H177" s="39">
        <f t="shared" si="25"/>
        <v>0</v>
      </c>
      <c r="I177" s="39">
        <f t="shared" si="21"/>
        <v>0</v>
      </c>
      <c r="J177" s="39">
        <f>SUM($H$18:$H177)</f>
        <v>10617.664711148516</v>
      </c>
    </row>
    <row r="178" spans="1:10">
      <c r="A178" s="36">
        <f t="shared" si="22"/>
        <v>161</v>
      </c>
      <c r="B178" s="37">
        <f t="shared" si="18"/>
        <v>102848</v>
      </c>
      <c r="C178" s="39">
        <f t="shared" si="23"/>
        <v>0</v>
      </c>
      <c r="D178" s="39">
        <f t="shared" si="26"/>
        <v>33123.532942229707</v>
      </c>
      <c r="E178" s="40">
        <f t="shared" si="19"/>
        <v>0</v>
      </c>
      <c r="F178" s="39">
        <f t="shared" si="20"/>
        <v>0</v>
      </c>
      <c r="G178" s="39">
        <f t="shared" si="24"/>
        <v>0</v>
      </c>
      <c r="H178" s="39">
        <f t="shared" si="25"/>
        <v>0</v>
      </c>
      <c r="I178" s="39">
        <f t="shared" si="21"/>
        <v>0</v>
      </c>
      <c r="J178" s="39">
        <f>SUM($H$18:$H178)</f>
        <v>10617.664711148516</v>
      </c>
    </row>
    <row r="179" spans="1:10">
      <c r="A179" s="36">
        <f t="shared" si="22"/>
        <v>162</v>
      </c>
      <c r="B179" s="37">
        <f t="shared" si="18"/>
        <v>103213</v>
      </c>
      <c r="C179" s="39">
        <f t="shared" si="23"/>
        <v>0</v>
      </c>
      <c r="D179" s="39">
        <f t="shared" si="26"/>
        <v>33123.532942229707</v>
      </c>
      <c r="E179" s="40">
        <f t="shared" si="19"/>
        <v>0</v>
      </c>
      <c r="F179" s="39">
        <f t="shared" si="20"/>
        <v>0</v>
      </c>
      <c r="G179" s="39">
        <f t="shared" si="24"/>
        <v>0</v>
      </c>
      <c r="H179" s="39">
        <f t="shared" si="25"/>
        <v>0</v>
      </c>
      <c r="I179" s="39">
        <f t="shared" si="21"/>
        <v>0</v>
      </c>
      <c r="J179" s="39">
        <f>SUM($H$18:$H179)</f>
        <v>10617.664711148516</v>
      </c>
    </row>
    <row r="180" spans="1:10">
      <c r="A180" s="36">
        <f t="shared" si="22"/>
        <v>163</v>
      </c>
      <c r="B180" s="37">
        <f t="shared" si="18"/>
        <v>103578</v>
      </c>
      <c r="C180" s="39">
        <f t="shared" si="23"/>
        <v>0</v>
      </c>
      <c r="D180" s="39">
        <f t="shared" si="26"/>
        <v>33123.532942229707</v>
      </c>
      <c r="E180" s="40">
        <f t="shared" si="19"/>
        <v>0</v>
      </c>
      <c r="F180" s="39">
        <f t="shared" si="20"/>
        <v>0</v>
      </c>
      <c r="G180" s="39">
        <f t="shared" si="24"/>
        <v>0</v>
      </c>
      <c r="H180" s="39">
        <f t="shared" si="25"/>
        <v>0</v>
      </c>
      <c r="I180" s="39">
        <f t="shared" si="21"/>
        <v>0</v>
      </c>
      <c r="J180" s="39">
        <f>SUM($H$18:$H180)</f>
        <v>10617.664711148516</v>
      </c>
    </row>
    <row r="181" spans="1:10">
      <c r="A181" s="36">
        <f t="shared" si="22"/>
        <v>164</v>
      </c>
      <c r="B181" s="37">
        <f t="shared" si="18"/>
        <v>103944</v>
      </c>
      <c r="C181" s="39">
        <f t="shared" si="23"/>
        <v>0</v>
      </c>
      <c r="D181" s="39">
        <f t="shared" si="26"/>
        <v>33123.532942229707</v>
      </c>
      <c r="E181" s="40">
        <f t="shared" si="19"/>
        <v>0</v>
      </c>
      <c r="F181" s="39">
        <f t="shared" si="20"/>
        <v>0</v>
      </c>
      <c r="G181" s="39">
        <f t="shared" si="24"/>
        <v>0</v>
      </c>
      <c r="H181" s="39">
        <f t="shared" si="25"/>
        <v>0</v>
      </c>
      <c r="I181" s="39">
        <f t="shared" si="21"/>
        <v>0</v>
      </c>
      <c r="J181" s="39">
        <f>SUM($H$18:$H181)</f>
        <v>10617.664711148516</v>
      </c>
    </row>
    <row r="182" spans="1:10">
      <c r="A182" s="36">
        <f t="shared" si="22"/>
        <v>165</v>
      </c>
      <c r="B182" s="37">
        <f t="shared" si="18"/>
        <v>104309</v>
      </c>
      <c r="C182" s="39">
        <f t="shared" si="23"/>
        <v>0</v>
      </c>
      <c r="D182" s="39">
        <f t="shared" si="26"/>
        <v>33123.532942229707</v>
      </c>
      <c r="E182" s="40">
        <f t="shared" si="19"/>
        <v>0</v>
      </c>
      <c r="F182" s="39">
        <f t="shared" si="20"/>
        <v>0</v>
      </c>
      <c r="G182" s="39">
        <f t="shared" si="24"/>
        <v>0</v>
      </c>
      <c r="H182" s="39">
        <f t="shared" si="25"/>
        <v>0</v>
      </c>
      <c r="I182" s="39">
        <f t="shared" si="21"/>
        <v>0</v>
      </c>
      <c r="J182" s="39">
        <f>SUM($H$18:$H182)</f>
        <v>10617.664711148516</v>
      </c>
    </row>
    <row r="183" spans="1:10">
      <c r="A183" s="36">
        <f t="shared" si="22"/>
        <v>166</v>
      </c>
      <c r="B183" s="37">
        <f t="shared" si="18"/>
        <v>104674</v>
      </c>
      <c r="C183" s="39">
        <f t="shared" si="23"/>
        <v>0</v>
      </c>
      <c r="D183" s="39">
        <f t="shared" si="26"/>
        <v>33123.532942229707</v>
      </c>
      <c r="E183" s="40">
        <f t="shared" si="19"/>
        <v>0</v>
      </c>
      <c r="F183" s="39">
        <f t="shared" si="20"/>
        <v>0</v>
      </c>
      <c r="G183" s="39">
        <f t="shared" si="24"/>
        <v>0</v>
      </c>
      <c r="H183" s="39">
        <f t="shared" si="25"/>
        <v>0</v>
      </c>
      <c r="I183" s="39">
        <f t="shared" si="21"/>
        <v>0</v>
      </c>
      <c r="J183" s="39">
        <f>SUM($H$18:$H183)</f>
        <v>10617.664711148516</v>
      </c>
    </row>
    <row r="184" spans="1:10">
      <c r="A184" s="36">
        <f t="shared" si="22"/>
        <v>167</v>
      </c>
      <c r="B184" s="37">
        <f t="shared" si="18"/>
        <v>105039</v>
      </c>
      <c r="C184" s="39">
        <f t="shared" si="23"/>
        <v>0</v>
      </c>
      <c r="D184" s="39">
        <f t="shared" si="26"/>
        <v>33123.532942229707</v>
      </c>
      <c r="E184" s="40">
        <f t="shared" si="19"/>
        <v>0</v>
      </c>
      <c r="F184" s="39">
        <f t="shared" si="20"/>
        <v>0</v>
      </c>
      <c r="G184" s="39">
        <f t="shared" si="24"/>
        <v>0</v>
      </c>
      <c r="H184" s="39">
        <f t="shared" si="25"/>
        <v>0</v>
      </c>
      <c r="I184" s="39">
        <f t="shared" si="21"/>
        <v>0</v>
      </c>
      <c r="J184" s="39">
        <f>SUM($H$18:$H184)</f>
        <v>10617.664711148516</v>
      </c>
    </row>
    <row r="185" spans="1:10">
      <c r="A185" s="36">
        <f t="shared" si="22"/>
        <v>168</v>
      </c>
      <c r="B185" s="37">
        <f t="shared" si="18"/>
        <v>105405</v>
      </c>
      <c r="C185" s="39">
        <f t="shared" si="23"/>
        <v>0</v>
      </c>
      <c r="D185" s="39">
        <f t="shared" si="26"/>
        <v>33123.532942229707</v>
      </c>
      <c r="E185" s="40">
        <f t="shared" si="19"/>
        <v>0</v>
      </c>
      <c r="F185" s="39">
        <f t="shared" si="20"/>
        <v>0</v>
      </c>
      <c r="G185" s="39">
        <f t="shared" si="24"/>
        <v>0</v>
      </c>
      <c r="H185" s="39">
        <f t="shared" si="25"/>
        <v>0</v>
      </c>
      <c r="I185" s="39">
        <f t="shared" si="21"/>
        <v>0</v>
      </c>
      <c r="J185" s="39">
        <f>SUM($H$18:$H185)</f>
        <v>10617.664711148516</v>
      </c>
    </row>
    <row r="186" spans="1:10">
      <c r="A186" s="36">
        <f t="shared" si="22"/>
        <v>169</v>
      </c>
      <c r="B186" s="37">
        <f t="shared" si="18"/>
        <v>105770</v>
      </c>
      <c r="C186" s="39">
        <f t="shared" si="23"/>
        <v>0</v>
      </c>
      <c r="D186" s="39">
        <f t="shared" si="26"/>
        <v>33123.532942229707</v>
      </c>
      <c r="E186" s="40">
        <f t="shared" si="19"/>
        <v>0</v>
      </c>
      <c r="F186" s="39">
        <f t="shared" si="20"/>
        <v>0</v>
      </c>
      <c r="G186" s="39">
        <f t="shared" si="24"/>
        <v>0</v>
      </c>
      <c r="H186" s="39">
        <f t="shared" si="25"/>
        <v>0</v>
      </c>
      <c r="I186" s="39">
        <f t="shared" si="21"/>
        <v>0</v>
      </c>
      <c r="J186" s="39">
        <f>SUM($H$18:$H186)</f>
        <v>10617.664711148516</v>
      </c>
    </row>
    <row r="187" spans="1:10">
      <c r="A187" s="36">
        <f t="shared" si="22"/>
        <v>170</v>
      </c>
      <c r="B187" s="37">
        <f t="shared" si="18"/>
        <v>106135</v>
      </c>
      <c r="C187" s="39">
        <f t="shared" si="23"/>
        <v>0</v>
      </c>
      <c r="D187" s="39">
        <f t="shared" si="26"/>
        <v>33123.532942229707</v>
      </c>
      <c r="E187" s="40">
        <f t="shared" si="19"/>
        <v>0</v>
      </c>
      <c r="F187" s="39">
        <f t="shared" si="20"/>
        <v>0</v>
      </c>
      <c r="G187" s="39">
        <f t="shared" si="24"/>
        <v>0</v>
      </c>
      <c r="H187" s="39">
        <f t="shared" si="25"/>
        <v>0</v>
      </c>
      <c r="I187" s="39">
        <f t="shared" si="21"/>
        <v>0</v>
      </c>
      <c r="J187" s="39">
        <f>SUM($H$18:$H187)</f>
        <v>10617.664711148516</v>
      </c>
    </row>
    <row r="188" spans="1:10">
      <c r="A188" s="36">
        <f t="shared" si="22"/>
        <v>171</v>
      </c>
      <c r="B188" s="37">
        <f t="shared" si="18"/>
        <v>106500</v>
      </c>
      <c r="C188" s="39">
        <f t="shared" si="23"/>
        <v>0</v>
      </c>
      <c r="D188" s="39">
        <f t="shared" si="26"/>
        <v>33123.532942229707</v>
      </c>
      <c r="E188" s="40">
        <f t="shared" si="19"/>
        <v>0</v>
      </c>
      <c r="F188" s="39">
        <f t="shared" si="20"/>
        <v>0</v>
      </c>
      <c r="G188" s="39">
        <f t="shared" si="24"/>
        <v>0</v>
      </c>
      <c r="H188" s="39">
        <f t="shared" si="25"/>
        <v>0</v>
      </c>
      <c r="I188" s="39">
        <f t="shared" si="21"/>
        <v>0</v>
      </c>
      <c r="J188" s="39">
        <f>SUM($H$18:$H188)</f>
        <v>10617.664711148516</v>
      </c>
    </row>
    <row r="189" spans="1:10">
      <c r="A189" s="36">
        <f t="shared" si="22"/>
        <v>172</v>
      </c>
      <c r="B189" s="37">
        <f t="shared" si="18"/>
        <v>106866</v>
      </c>
      <c r="C189" s="39">
        <f t="shared" si="23"/>
        <v>0</v>
      </c>
      <c r="D189" s="39">
        <f t="shared" si="26"/>
        <v>33123.532942229707</v>
      </c>
      <c r="E189" s="40">
        <f t="shared" si="19"/>
        <v>0</v>
      </c>
      <c r="F189" s="39">
        <f t="shared" si="20"/>
        <v>0</v>
      </c>
      <c r="G189" s="39">
        <f t="shared" si="24"/>
        <v>0</v>
      </c>
      <c r="H189" s="39">
        <f t="shared" si="25"/>
        <v>0</v>
      </c>
      <c r="I189" s="39">
        <f t="shared" si="21"/>
        <v>0</v>
      </c>
      <c r="J189" s="39">
        <f>SUM($H$18:$H189)</f>
        <v>10617.664711148516</v>
      </c>
    </row>
    <row r="190" spans="1:10">
      <c r="A190" s="36">
        <f t="shared" si="22"/>
        <v>173</v>
      </c>
      <c r="B190" s="37">
        <f t="shared" si="18"/>
        <v>107231</v>
      </c>
      <c r="C190" s="39">
        <f t="shared" si="23"/>
        <v>0</v>
      </c>
      <c r="D190" s="39">
        <f t="shared" si="26"/>
        <v>33123.532942229707</v>
      </c>
      <c r="E190" s="40">
        <f t="shared" si="19"/>
        <v>0</v>
      </c>
      <c r="F190" s="39">
        <f t="shared" si="20"/>
        <v>0</v>
      </c>
      <c r="G190" s="39">
        <f t="shared" si="24"/>
        <v>0</v>
      </c>
      <c r="H190" s="39">
        <f t="shared" si="25"/>
        <v>0</v>
      </c>
      <c r="I190" s="39">
        <f t="shared" si="21"/>
        <v>0</v>
      </c>
      <c r="J190" s="39">
        <f>SUM($H$18:$H190)</f>
        <v>10617.664711148516</v>
      </c>
    </row>
    <row r="191" spans="1:10">
      <c r="A191" s="36">
        <f t="shared" si="22"/>
        <v>174</v>
      </c>
      <c r="B191" s="37">
        <f t="shared" si="18"/>
        <v>107596</v>
      </c>
      <c r="C191" s="39">
        <f t="shared" si="23"/>
        <v>0</v>
      </c>
      <c r="D191" s="39">
        <f t="shared" si="26"/>
        <v>33123.532942229707</v>
      </c>
      <c r="E191" s="40">
        <f t="shared" si="19"/>
        <v>0</v>
      </c>
      <c r="F191" s="39">
        <f t="shared" si="20"/>
        <v>0</v>
      </c>
      <c r="G191" s="39">
        <f t="shared" si="24"/>
        <v>0</v>
      </c>
      <c r="H191" s="39">
        <f t="shared" si="25"/>
        <v>0</v>
      </c>
      <c r="I191" s="39">
        <f t="shared" si="21"/>
        <v>0</v>
      </c>
      <c r="J191" s="39">
        <f>SUM($H$18:$H191)</f>
        <v>10617.664711148516</v>
      </c>
    </row>
    <row r="192" spans="1:10">
      <c r="A192" s="36">
        <f t="shared" si="22"/>
        <v>175</v>
      </c>
      <c r="B192" s="37">
        <f t="shared" si="18"/>
        <v>107961</v>
      </c>
      <c r="C192" s="39">
        <f t="shared" si="23"/>
        <v>0</v>
      </c>
      <c r="D192" s="39">
        <f t="shared" si="26"/>
        <v>33123.532942229707</v>
      </c>
      <c r="E192" s="40">
        <f t="shared" si="19"/>
        <v>0</v>
      </c>
      <c r="F192" s="39">
        <f t="shared" si="20"/>
        <v>0</v>
      </c>
      <c r="G192" s="39">
        <f t="shared" si="24"/>
        <v>0</v>
      </c>
      <c r="H192" s="39">
        <f t="shared" si="25"/>
        <v>0</v>
      </c>
      <c r="I192" s="39">
        <f t="shared" si="21"/>
        <v>0</v>
      </c>
      <c r="J192" s="39">
        <f>SUM($H$18:$H192)</f>
        <v>10617.664711148516</v>
      </c>
    </row>
    <row r="193" spans="1:10">
      <c r="A193" s="36">
        <f t="shared" si="22"/>
        <v>176</v>
      </c>
      <c r="B193" s="37">
        <f t="shared" si="18"/>
        <v>108327</v>
      </c>
      <c r="C193" s="39">
        <f t="shared" si="23"/>
        <v>0</v>
      </c>
      <c r="D193" s="39">
        <f t="shared" si="26"/>
        <v>33123.532942229707</v>
      </c>
      <c r="E193" s="40">
        <f t="shared" si="19"/>
        <v>0</v>
      </c>
      <c r="F193" s="39">
        <f t="shared" si="20"/>
        <v>0</v>
      </c>
      <c r="G193" s="39">
        <f t="shared" si="24"/>
        <v>0</v>
      </c>
      <c r="H193" s="39">
        <f t="shared" si="25"/>
        <v>0</v>
      </c>
      <c r="I193" s="39">
        <f t="shared" si="21"/>
        <v>0</v>
      </c>
      <c r="J193" s="39">
        <f>SUM($H$18:$H193)</f>
        <v>10617.664711148516</v>
      </c>
    </row>
    <row r="194" spans="1:10">
      <c r="A194" s="36">
        <f t="shared" si="22"/>
        <v>177</v>
      </c>
      <c r="B194" s="37">
        <f t="shared" si="18"/>
        <v>108692</v>
      </c>
      <c r="C194" s="39">
        <f t="shared" si="23"/>
        <v>0</v>
      </c>
      <c r="D194" s="39">
        <f t="shared" si="26"/>
        <v>33123.532942229707</v>
      </c>
      <c r="E194" s="40">
        <f t="shared" si="19"/>
        <v>0</v>
      </c>
      <c r="F194" s="39">
        <f t="shared" si="20"/>
        <v>0</v>
      </c>
      <c r="G194" s="39">
        <f t="shared" si="24"/>
        <v>0</v>
      </c>
      <c r="H194" s="39">
        <f t="shared" si="25"/>
        <v>0</v>
      </c>
      <c r="I194" s="39">
        <f t="shared" si="21"/>
        <v>0</v>
      </c>
      <c r="J194" s="39">
        <f>SUM($H$18:$H194)</f>
        <v>10617.664711148516</v>
      </c>
    </row>
    <row r="195" spans="1:10">
      <c r="A195" s="36">
        <f t="shared" si="22"/>
        <v>178</v>
      </c>
      <c r="B195" s="37">
        <f t="shared" si="18"/>
        <v>109057</v>
      </c>
      <c r="C195" s="39">
        <f t="shared" si="23"/>
        <v>0</v>
      </c>
      <c r="D195" s="39">
        <f t="shared" si="26"/>
        <v>33123.532942229707</v>
      </c>
      <c r="E195" s="40">
        <f t="shared" si="19"/>
        <v>0</v>
      </c>
      <c r="F195" s="39">
        <f t="shared" si="20"/>
        <v>0</v>
      </c>
      <c r="G195" s="39">
        <f t="shared" si="24"/>
        <v>0</v>
      </c>
      <c r="H195" s="39">
        <f t="shared" si="25"/>
        <v>0</v>
      </c>
      <c r="I195" s="39">
        <f t="shared" si="21"/>
        <v>0</v>
      </c>
      <c r="J195" s="39">
        <f>SUM($H$18:$H195)</f>
        <v>10617.664711148516</v>
      </c>
    </row>
    <row r="196" spans="1:10">
      <c r="A196" s="36">
        <f t="shared" si="22"/>
        <v>179</v>
      </c>
      <c r="B196" s="37">
        <f t="shared" si="18"/>
        <v>109422</v>
      </c>
      <c r="C196" s="39">
        <f t="shared" si="23"/>
        <v>0</v>
      </c>
      <c r="D196" s="39">
        <f t="shared" si="26"/>
        <v>33123.532942229707</v>
      </c>
      <c r="E196" s="40">
        <f t="shared" si="19"/>
        <v>0</v>
      </c>
      <c r="F196" s="39">
        <f t="shared" si="20"/>
        <v>0</v>
      </c>
      <c r="G196" s="39">
        <f t="shared" si="24"/>
        <v>0</v>
      </c>
      <c r="H196" s="39">
        <f t="shared" si="25"/>
        <v>0</v>
      </c>
      <c r="I196" s="39">
        <f t="shared" si="21"/>
        <v>0</v>
      </c>
      <c r="J196" s="39">
        <f>SUM($H$18:$H196)</f>
        <v>10617.664711148516</v>
      </c>
    </row>
    <row r="197" spans="1:10">
      <c r="A197" s="36">
        <f t="shared" si="22"/>
        <v>180</v>
      </c>
      <c r="B197" s="37">
        <f t="shared" si="18"/>
        <v>109787</v>
      </c>
      <c r="C197" s="39">
        <f t="shared" si="23"/>
        <v>0</v>
      </c>
      <c r="D197" s="39">
        <f t="shared" si="26"/>
        <v>33123.532942229707</v>
      </c>
      <c r="E197" s="40">
        <f t="shared" si="19"/>
        <v>0</v>
      </c>
      <c r="F197" s="39">
        <f t="shared" si="20"/>
        <v>0</v>
      </c>
      <c r="G197" s="39">
        <f t="shared" si="24"/>
        <v>0</v>
      </c>
      <c r="H197" s="39">
        <f t="shared" si="25"/>
        <v>0</v>
      </c>
      <c r="I197" s="39">
        <f t="shared" si="21"/>
        <v>0</v>
      </c>
      <c r="J197" s="39">
        <f>SUM($H$18:$H197)</f>
        <v>10617.664711148516</v>
      </c>
    </row>
    <row r="198" spans="1:10">
      <c r="A198" s="36">
        <f t="shared" si="22"/>
        <v>181</v>
      </c>
      <c r="B198" s="37">
        <f t="shared" si="18"/>
        <v>110152</v>
      </c>
      <c r="C198" s="39">
        <f t="shared" si="23"/>
        <v>0</v>
      </c>
      <c r="D198" s="39">
        <f t="shared" si="26"/>
        <v>33123.532942229707</v>
      </c>
      <c r="E198" s="40">
        <f t="shared" si="19"/>
        <v>0</v>
      </c>
      <c r="F198" s="39">
        <f t="shared" si="20"/>
        <v>0</v>
      </c>
      <c r="G198" s="39">
        <f t="shared" si="24"/>
        <v>0</v>
      </c>
      <c r="H198" s="39">
        <f t="shared" si="25"/>
        <v>0</v>
      </c>
      <c r="I198" s="39">
        <f t="shared" si="21"/>
        <v>0</v>
      </c>
      <c r="J198" s="39">
        <f>SUM($H$18:$H198)</f>
        <v>10617.664711148516</v>
      </c>
    </row>
    <row r="199" spans="1:10">
      <c r="A199" s="36">
        <f t="shared" si="22"/>
        <v>182</v>
      </c>
      <c r="B199" s="37">
        <f t="shared" si="18"/>
        <v>110517</v>
      </c>
      <c r="C199" s="39">
        <f t="shared" si="23"/>
        <v>0</v>
      </c>
      <c r="D199" s="39">
        <f t="shared" si="26"/>
        <v>33123.532942229707</v>
      </c>
      <c r="E199" s="40">
        <f t="shared" si="19"/>
        <v>0</v>
      </c>
      <c r="F199" s="39">
        <f t="shared" si="20"/>
        <v>0</v>
      </c>
      <c r="G199" s="39">
        <f t="shared" si="24"/>
        <v>0</v>
      </c>
      <c r="H199" s="39">
        <f t="shared" si="25"/>
        <v>0</v>
      </c>
      <c r="I199" s="39">
        <f t="shared" si="21"/>
        <v>0</v>
      </c>
      <c r="J199" s="39">
        <f>SUM($H$18:$H199)</f>
        <v>10617.664711148516</v>
      </c>
    </row>
    <row r="200" spans="1:10">
      <c r="A200" s="36">
        <f t="shared" si="22"/>
        <v>183</v>
      </c>
      <c r="B200" s="37">
        <f t="shared" si="18"/>
        <v>110882</v>
      </c>
      <c r="C200" s="39">
        <f t="shared" si="23"/>
        <v>0</v>
      </c>
      <c r="D200" s="39">
        <f t="shared" si="26"/>
        <v>33123.532942229707</v>
      </c>
      <c r="E200" s="40">
        <f t="shared" si="19"/>
        <v>0</v>
      </c>
      <c r="F200" s="39">
        <f t="shared" si="20"/>
        <v>0</v>
      </c>
      <c r="G200" s="39">
        <f t="shared" si="24"/>
        <v>0</v>
      </c>
      <c r="H200" s="39">
        <f t="shared" si="25"/>
        <v>0</v>
      </c>
      <c r="I200" s="39">
        <f t="shared" si="21"/>
        <v>0</v>
      </c>
      <c r="J200" s="39">
        <f>SUM($H$18:$H200)</f>
        <v>10617.664711148516</v>
      </c>
    </row>
    <row r="201" spans="1:10">
      <c r="A201" s="36">
        <f t="shared" si="22"/>
        <v>184</v>
      </c>
      <c r="B201" s="37">
        <f t="shared" si="18"/>
        <v>111248</v>
      </c>
      <c r="C201" s="39">
        <f t="shared" si="23"/>
        <v>0</v>
      </c>
      <c r="D201" s="39">
        <f t="shared" si="26"/>
        <v>33123.532942229707</v>
      </c>
      <c r="E201" s="40">
        <f t="shared" si="19"/>
        <v>0</v>
      </c>
      <c r="F201" s="39">
        <f t="shared" si="20"/>
        <v>0</v>
      </c>
      <c r="G201" s="39">
        <f t="shared" si="24"/>
        <v>0</v>
      </c>
      <c r="H201" s="39">
        <f t="shared" si="25"/>
        <v>0</v>
      </c>
      <c r="I201" s="39">
        <f t="shared" si="21"/>
        <v>0</v>
      </c>
      <c r="J201" s="39">
        <f>SUM($H$18:$H201)</f>
        <v>10617.664711148516</v>
      </c>
    </row>
    <row r="202" spans="1:10">
      <c r="A202" s="36">
        <f t="shared" si="22"/>
        <v>185</v>
      </c>
      <c r="B202" s="37">
        <f t="shared" si="18"/>
        <v>111613</v>
      </c>
      <c r="C202" s="39">
        <f t="shared" si="23"/>
        <v>0</v>
      </c>
      <c r="D202" s="39">
        <f t="shared" si="26"/>
        <v>33123.532942229707</v>
      </c>
      <c r="E202" s="40">
        <f t="shared" si="19"/>
        <v>0</v>
      </c>
      <c r="F202" s="39">
        <f t="shared" si="20"/>
        <v>0</v>
      </c>
      <c r="G202" s="39">
        <f t="shared" si="24"/>
        <v>0</v>
      </c>
      <c r="H202" s="39">
        <f t="shared" si="25"/>
        <v>0</v>
      </c>
      <c r="I202" s="39">
        <f t="shared" si="21"/>
        <v>0</v>
      </c>
      <c r="J202" s="39">
        <f>SUM($H$18:$H202)</f>
        <v>10617.664711148516</v>
      </c>
    </row>
    <row r="203" spans="1:10">
      <c r="A203" s="36">
        <f t="shared" si="22"/>
        <v>186</v>
      </c>
      <c r="B203" s="37">
        <f t="shared" si="18"/>
        <v>111978</v>
      </c>
      <c r="C203" s="39">
        <f t="shared" si="23"/>
        <v>0</v>
      </c>
      <c r="D203" s="39">
        <f t="shared" si="26"/>
        <v>33123.532942229707</v>
      </c>
      <c r="E203" s="40">
        <f t="shared" si="19"/>
        <v>0</v>
      </c>
      <c r="F203" s="39">
        <f t="shared" si="20"/>
        <v>0</v>
      </c>
      <c r="G203" s="39">
        <f t="shared" si="24"/>
        <v>0</v>
      </c>
      <c r="H203" s="39">
        <f t="shared" si="25"/>
        <v>0</v>
      </c>
      <c r="I203" s="39">
        <f t="shared" si="21"/>
        <v>0</v>
      </c>
      <c r="J203" s="39">
        <f>SUM($H$18:$H203)</f>
        <v>10617.664711148516</v>
      </c>
    </row>
    <row r="204" spans="1:10">
      <c r="A204" s="36">
        <f t="shared" si="22"/>
        <v>187</v>
      </c>
      <c r="B204" s="37">
        <f t="shared" si="18"/>
        <v>112343</v>
      </c>
      <c r="C204" s="39">
        <f t="shared" si="23"/>
        <v>0</v>
      </c>
      <c r="D204" s="39">
        <f t="shared" si="26"/>
        <v>33123.532942229707</v>
      </c>
      <c r="E204" s="40">
        <f t="shared" si="19"/>
        <v>0</v>
      </c>
      <c r="F204" s="39">
        <f t="shared" si="20"/>
        <v>0</v>
      </c>
      <c r="G204" s="39">
        <f t="shared" si="24"/>
        <v>0</v>
      </c>
      <c r="H204" s="39">
        <f t="shared" si="25"/>
        <v>0</v>
      </c>
      <c r="I204" s="39">
        <f t="shared" si="21"/>
        <v>0</v>
      </c>
      <c r="J204" s="39">
        <f>SUM($H$18:$H204)</f>
        <v>10617.664711148516</v>
      </c>
    </row>
    <row r="205" spans="1:10">
      <c r="A205" s="36">
        <f t="shared" si="22"/>
        <v>188</v>
      </c>
      <c r="B205" s="37">
        <f t="shared" si="18"/>
        <v>112709</v>
      </c>
      <c r="C205" s="39">
        <f t="shared" si="23"/>
        <v>0</v>
      </c>
      <c r="D205" s="39">
        <f t="shared" si="26"/>
        <v>33123.532942229707</v>
      </c>
      <c r="E205" s="40">
        <f t="shared" si="19"/>
        <v>0</v>
      </c>
      <c r="F205" s="39">
        <f t="shared" si="20"/>
        <v>0</v>
      </c>
      <c r="G205" s="39">
        <f t="shared" si="24"/>
        <v>0</v>
      </c>
      <c r="H205" s="39">
        <f t="shared" si="25"/>
        <v>0</v>
      </c>
      <c r="I205" s="39">
        <f t="shared" si="21"/>
        <v>0</v>
      </c>
      <c r="J205" s="39">
        <f>SUM($H$18:$H205)</f>
        <v>10617.664711148516</v>
      </c>
    </row>
    <row r="206" spans="1:10">
      <c r="A206" s="36">
        <f t="shared" si="22"/>
        <v>189</v>
      </c>
      <c r="B206" s="37">
        <f t="shared" si="18"/>
        <v>113074</v>
      </c>
      <c r="C206" s="39">
        <f t="shared" si="23"/>
        <v>0</v>
      </c>
      <c r="D206" s="39">
        <f t="shared" si="26"/>
        <v>33123.532942229707</v>
      </c>
      <c r="E206" s="40">
        <f t="shared" si="19"/>
        <v>0</v>
      </c>
      <c r="F206" s="39">
        <f t="shared" si="20"/>
        <v>0</v>
      </c>
      <c r="G206" s="39">
        <f t="shared" si="24"/>
        <v>0</v>
      </c>
      <c r="H206" s="39">
        <f t="shared" si="25"/>
        <v>0</v>
      </c>
      <c r="I206" s="39">
        <f t="shared" si="21"/>
        <v>0</v>
      </c>
      <c r="J206" s="39">
        <f>SUM($H$18:$H206)</f>
        <v>10617.664711148516</v>
      </c>
    </row>
    <row r="207" spans="1:10">
      <c r="A207" s="36">
        <f t="shared" si="22"/>
        <v>190</v>
      </c>
      <c r="B207" s="37">
        <f t="shared" si="18"/>
        <v>113439</v>
      </c>
      <c r="C207" s="39">
        <f t="shared" si="23"/>
        <v>0</v>
      </c>
      <c r="D207" s="39">
        <f t="shared" si="26"/>
        <v>33123.532942229707</v>
      </c>
      <c r="E207" s="40">
        <f t="shared" si="19"/>
        <v>0</v>
      </c>
      <c r="F207" s="39">
        <f t="shared" si="20"/>
        <v>0</v>
      </c>
      <c r="G207" s="39">
        <f t="shared" si="24"/>
        <v>0</v>
      </c>
      <c r="H207" s="39">
        <f t="shared" si="25"/>
        <v>0</v>
      </c>
      <c r="I207" s="39">
        <f t="shared" si="21"/>
        <v>0</v>
      </c>
      <c r="J207" s="39">
        <f>SUM($H$18:$H207)</f>
        <v>10617.664711148516</v>
      </c>
    </row>
    <row r="208" spans="1:10">
      <c r="A208" s="36">
        <f t="shared" si="22"/>
        <v>191</v>
      </c>
      <c r="B208" s="37">
        <f t="shared" si="18"/>
        <v>113804</v>
      </c>
      <c r="C208" s="39">
        <f t="shared" si="23"/>
        <v>0</v>
      </c>
      <c r="D208" s="39">
        <f t="shared" si="26"/>
        <v>33123.532942229707</v>
      </c>
      <c r="E208" s="40">
        <f t="shared" si="19"/>
        <v>0</v>
      </c>
      <c r="F208" s="39">
        <f t="shared" si="20"/>
        <v>0</v>
      </c>
      <c r="G208" s="39">
        <f t="shared" si="24"/>
        <v>0</v>
      </c>
      <c r="H208" s="39">
        <f t="shared" si="25"/>
        <v>0</v>
      </c>
      <c r="I208" s="39">
        <f t="shared" si="21"/>
        <v>0</v>
      </c>
      <c r="J208" s="39">
        <f>SUM($H$18:$H208)</f>
        <v>10617.664711148516</v>
      </c>
    </row>
    <row r="209" spans="1:10">
      <c r="A209" s="36">
        <f t="shared" si="22"/>
        <v>192</v>
      </c>
      <c r="B209" s="37">
        <f t="shared" si="18"/>
        <v>114170</v>
      </c>
      <c r="C209" s="39">
        <f t="shared" si="23"/>
        <v>0</v>
      </c>
      <c r="D209" s="39">
        <f t="shared" si="26"/>
        <v>33123.532942229707</v>
      </c>
      <c r="E209" s="40">
        <f t="shared" si="19"/>
        <v>0</v>
      </c>
      <c r="F209" s="39">
        <f t="shared" si="20"/>
        <v>0</v>
      </c>
      <c r="G209" s="39">
        <f t="shared" si="24"/>
        <v>0</v>
      </c>
      <c r="H209" s="39">
        <f t="shared" si="25"/>
        <v>0</v>
      </c>
      <c r="I209" s="39">
        <f t="shared" si="21"/>
        <v>0</v>
      </c>
      <c r="J209" s="39">
        <f>SUM($H$18:$H209)</f>
        <v>10617.664711148516</v>
      </c>
    </row>
    <row r="210" spans="1:10">
      <c r="A210" s="36">
        <f t="shared" si="22"/>
        <v>193</v>
      </c>
      <c r="B210" s="37">
        <f t="shared" ref="B210:B273" si="27">IF(Pay_Num&lt;&gt;"",DATE(YEAR(Loan_Start),MONTH(Loan_Start)+(Pay_Num)*12/Num_Pmt_Per_Year,DAY(Loan_Start)),"")</f>
        <v>114535</v>
      </c>
      <c r="C210" s="39">
        <f t="shared" si="23"/>
        <v>0</v>
      </c>
      <c r="D210" s="39">
        <f t="shared" si="26"/>
        <v>33123.532942229707</v>
      </c>
      <c r="E210" s="40">
        <f t="shared" ref="E210:E273" si="28">IF(AND(Pay_Num&lt;&gt;"",Sched_Pay+Scheduled_Extra_Payments&lt;Beg_Bal),Scheduled_Extra_Payments,IF(AND(Pay_Num&lt;&gt;"",Beg_Bal-Sched_Pay&gt;0),Beg_Bal-Sched_Pay,IF(Pay_Num&lt;&gt;"",0,"")))</f>
        <v>0</v>
      </c>
      <c r="F210" s="39">
        <f t="shared" ref="F210:F273" si="29">IF(AND(Pay_Num&lt;&gt;"",Sched_Pay+Extra_Pay&lt;Beg_Bal),Sched_Pay+Extra_Pay,IF(Pay_Num&lt;&gt;"",Beg_Bal,""))</f>
        <v>0</v>
      </c>
      <c r="G210" s="39">
        <f t="shared" si="24"/>
        <v>0</v>
      </c>
      <c r="H210" s="39">
        <f t="shared" si="25"/>
        <v>0</v>
      </c>
      <c r="I210" s="39">
        <f t="shared" ref="I210:I273" si="30">IF(AND(Pay_Num&lt;&gt;"",Sched_Pay+Extra_Pay&lt;Beg_Bal),Beg_Bal-Princ,IF(Pay_Num&lt;&gt;"",0,""))</f>
        <v>0</v>
      </c>
      <c r="J210" s="39">
        <f>SUM($H$18:$H210)</f>
        <v>10617.664711148516</v>
      </c>
    </row>
    <row r="211" spans="1:10">
      <c r="A211" s="36">
        <f t="shared" ref="A211:A274" si="31">IF(Values_Entered,A210+1,"")</f>
        <v>194</v>
      </c>
      <c r="B211" s="37">
        <f t="shared" si="27"/>
        <v>114900</v>
      </c>
      <c r="C211" s="39">
        <f t="shared" ref="C211:C274" si="32">IF(Pay_Num&lt;&gt;"",I210,"")</f>
        <v>0</v>
      </c>
      <c r="D211" s="39">
        <f t="shared" si="26"/>
        <v>33123.532942229707</v>
      </c>
      <c r="E211" s="40">
        <f t="shared" si="28"/>
        <v>0</v>
      </c>
      <c r="F211" s="39">
        <f t="shared" si="29"/>
        <v>0</v>
      </c>
      <c r="G211" s="39">
        <f t="shared" ref="G211:G274" si="33">IF(Pay_Num&lt;&gt;"",Total_Pay-Int,"")</f>
        <v>0</v>
      </c>
      <c r="H211" s="39">
        <f t="shared" ref="H211:H274" si="34">IF(Pay_Num&lt;&gt;"",Beg_Bal*Interest_Rate/Num_Pmt_Per_Year,"")</f>
        <v>0</v>
      </c>
      <c r="I211" s="39">
        <f t="shared" si="30"/>
        <v>0</v>
      </c>
      <c r="J211" s="39">
        <f>SUM($H$18:$H211)</f>
        <v>10617.664711148516</v>
      </c>
    </row>
    <row r="212" spans="1:10">
      <c r="A212" s="36">
        <f t="shared" si="31"/>
        <v>195</v>
      </c>
      <c r="B212" s="37">
        <f t="shared" si="27"/>
        <v>115265</v>
      </c>
      <c r="C212" s="39">
        <f t="shared" si="32"/>
        <v>0</v>
      </c>
      <c r="D212" s="39">
        <f t="shared" ref="D212:D275" si="35">IF(Pay_Num&lt;&gt;"",Scheduled_Monthly_Payment,"")</f>
        <v>33123.532942229707</v>
      </c>
      <c r="E212" s="40">
        <f t="shared" si="28"/>
        <v>0</v>
      </c>
      <c r="F212" s="39">
        <f t="shared" si="29"/>
        <v>0</v>
      </c>
      <c r="G212" s="39">
        <f t="shared" si="33"/>
        <v>0</v>
      </c>
      <c r="H212" s="39">
        <f t="shared" si="34"/>
        <v>0</v>
      </c>
      <c r="I212" s="39">
        <f t="shared" si="30"/>
        <v>0</v>
      </c>
      <c r="J212" s="39">
        <f>SUM($H$18:$H212)</f>
        <v>10617.664711148516</v>
      </c>
    </row>
    <row r="213" spans="1:10">
      <c r="A213" s="36">
        <f t="shared" si="31"/>
        <v>196</v>
      </c>
      <c r="B213" s="37">
        <f t="shared" si="27"/>
        <v>115631</v>
      </c>
      <c r="C213" s="39">
        <f t="shared" si="32"/>
        <v>0</v>
      </c>
      <c r="D213" s="39">
        <f t="shared" si="35"/>
        <v>33123.532942229707</v>
      </c>
      <c r="E213" s="40">
        <f t="shared" si="28"/>
        <v>0</v>
      </c>
      <c r="F213" s="39">
        <f t="shared" si="29"/>
        <v>0</v>
      </c>
      <c r="G213" s="39">
        <f t="shared" si="33"/>
        <v>0</v>
      </c>
      <c r="H213" s="39">
        <f t="shared" si="34"/>
        <v>0</v>
      </c>
      <c r="I213" s="39">
        <f t="shared" si="30"/>
        <v>0</v>
      </c>
      <c r="J213" s="39">
        <f>SUM($H$18:$H213)</f>
        <v>10617.664711148516</v>
      </c>
    </row>
    <row r="214" spans="1:10">
      <c r="A214" s="36">
        <f t="shared" si="31"/>
        <v>197</v>
      </c>
      <c r="B214" s="37">
        <f t="shared" si="27"/>
        <v>115996</v>
      </c>
      <c r="C214" s="39">
        <f t="shared" si="32"/>
        <v>0</v>
      </c>
      <c r="D214" s="39">
        <f t="shared" si="35"/>
        <v>33123.532942229707</v>
      </c>
      <c r="E214" s="40">
        <f t="shared" si="28"/>
        <v>0</v>
      </c>
      <c r="F214" s="39">
        <f t="shared" si="29"/>
        <v>0</v>
      </c>
      <c r="G214" s="39">
        <f t="shared" si="33"/>
        <v>0</v>
      </c>
      <c r="H214" s="39">
        <f t="shared" si="34"/>
        <v>0</v>
      </c>
      <c r="I214" s="39">
        <f t="shared" si="30"/>
        <v>0</v>
      </c>
      <c r="J214" s="39">
        <f>SUM($H$18:$H214)</f>
        <v>10617.664711148516</v>
      </c>
    </row>
    <row r="215" spans="1:10">
      <c r="A215" s="36">
        <f t="shared" si="31"/>
        <v>198</v>
      </c>
      <c r="B215" s="37">
        <f t="shared" si="27"/>
        <v>116361</v>
      </c>
      <c r="C215" s="39">
        <f t="shared" si="32"/>
        <v>0</v>
      </c>
      <c r="D215" s="39">
        <f t="shared" si="35"/>
        <v>33123.532942229707</v>
      </c>
      <c r="E215" s="40">
        <f t="shared" si="28"/>
        <v>0</v>
      </c>
      <c r="F215" s="39">
        <f t="shared" si="29"/>
        <v>0</v>
      </c>
      <c r="G215" s="39">
        <f t="shared" si="33"/>
        <v>0</v>
      </c>
      <c r="H215" s="39">
        <f t="shared" si="34"/>
        <v>0</v>
      </c>
      <c r="I215" s="39">
        <f t="shared" si="30"/>
        <v>0</v>
      </c>
      <c r="J215" s="39">
        <f>SUM($H$18:$H215)</f>
        <v>10617.664711148516</v>
      </c>
    </row>
    <row r="216" spans="1:10">
      <c r="A216" s="36">
        <f t="shared" si="31"/>
        <v>199</v>
      </c>
      <c r="B216" s="37">
        <f t="shared" si="27"/>
        <v>116726</v>
      </c>
      <c r="C216" s="39">
        <f t="shared" si="32"/>
        <v>0</v>
      </c>
      <c r="D216" s="39">
        <f t="shared" si="35"/>
        <v>33123.532942229707</v>
      </c>
      <c r="E216" s="40">
        <f t="shared" si="28"/>
        <v>0</v>
      </c>
      <c r="F216" s="39">
        <f t="shared" si="29"/>
        <v>0</v>
      </c>
      <c r="G216" s="39">
        <f t="shared" si="33"/>
        <v>0</v>
      </c>
      <c r="H216" s="39">
        <f t="shared" si="34"/>
        <v>0</v>
      </c>
      <c r="I216" s="39">
        <f t="shared" si="30"/>
        <v>0</v>
      </c>
      <c r="J216" s="39">
        <f>SUM($H$18:$H216)</f>
        <v>10617.664711148516</v>
      </c>
    </row>
    <row r="217" spans="1:10">
      <c r="A217" s="36">
        <f t="shared" si="31"/>
        <v>200</v>
      </c>
      <c r="B217" s="37">
        <f t="shared" si="27"/>
        <v>117092</v>
      </c>
      <c r="C217" s="39">
        <f t="shared" si="32"/>
        <v>0</v>
      </c>
      <c r="D217" s="39">
        <f t="shared" si="35"/>
        <v>33123.532942229707</v>
      </c>
      <c r="E217" s="40">
        <f t="shared" si="28"/>
        <v>0</v>
      </c>
      <c r="F217" s="39">
        <f t="shared" si="29"/>
        <v>0</v>
      </c>
      <c r="G217" s="39">
        <f t="shared" si="33"/>
        <v>0</v>
      </c>
      <c r="H217" s="39">
        <f t="shared" si="34"/>
        <v>0</v>
      </c>
      <c r="I217" s="39">
        <f t="shared" si="30"/>
        <v>0</v>
      </c>
      <c r="J217" s="39">
        <f>SUM($H$18:$H217)</f>
        <v>10617.664711148516</v>
      </c>
    </row>
    <row r="218" spans="1:10">
      <c r="A218" s="36">
        <f t="shared" si="31"/>
        <v>201</v>
      </c>
      <c r="B218" s="37">
        <f t="shared" si="27"/>
        <v>117457</v>
      </c>
      <c r="C218" s="39">
        <f t="shared" si="32"/>
        <v>0</v>
      </c>
      <c r="D218" s="39">
        <f t="shared" si="35"/>
        <v>33123.532942229707</v>
      </c>
      <c r="E218" s="40">
        <f t="shared" si="28"/>
        <v>0</v>
      </c>
      <c r="F218" s="39">
        <f t="shared" si="29"/>
        <v>0</v>
      </c>
      <c r="G218" s="39">
        <f t="shared" si="33"/>
        <v>0</v>
      </c>
      <c r="H218" s="39">
        <f t="shared" si="34"/>
        <v>0</v>
      </c>
      <c r="I218" s="39">
        <f t="shared" si="30"/>
        <v>0</v>
      </c>
      <c r="J218" s="39">
        <f>SUM($H$18:$H218)</f>
        <v>10617.664711148516</v>
      </c>
    </row>
    <row r="219" spans="1:10">
      <c r="A219" s="36">
        <f t="shared" si="31"/>
        <v>202</v>
      </c>
      <c r="B219" s="37">
        <f t="shared" si="27"/>
        <v>117822</v>
      </c>
      <c r="C219" s="39">
        <f t="shared" si="32"/>
        <v>0</v>
      </c>
      <c r="D219" s="39">
        <f t="shared" si="35"/>
        <v>33123.532942229707</v>
      </c>
      <c r="E219" s="40">
        <f t="shared" si="28"/>
        <v>0</v>
      </c>
      <c r="F219" s="39">
        <f t="shared" si="29"/>
        <v>0</v>
      </c>
      <c r="G219" s="39">
        <f t="shared" si="33"/>
        <v>0</v>
      </c>
      <c r="H219" s="39">
        <f t="shared" si="34"/>
        <v>0</v>
      </c>
      <c r="I219" s="39">
        <f t="shared" si="30"/>
        <v>0</v>
      </c>
      <c r="J219" s="39">
        <f>SUM($H$18:$H219)</f>
        <v>10617.664711148516</v>
      </c>
    </row>
    <row r="220" spans="1:10">
      <c r="A220" s="36">
        <f t="shared" si="31"/>
        <v>203</v>
      </c>
      <c r="B220" s="37">
        <f t="shared" si="27"/>
        <v>118187</v>
      </c>
      <c r="C220" s="39">
        <f t="shared" si="32"/>
        <v>0</v>
      </c>
      <c r="D220" s="39">
        <f t="shared" si="35"/>
        <v>33123.532942229707</v>
      </c>
      <c r="E220" s="40">
        <f t="shared" si="28"/>
        <v>0</v>
      </c>
      <c r="F220" s="39">
        <f t="shared" si="29"/>
        <v>0</v>
      </c>
      <c r="G220" s="39">
        <f t="shared" si="33"/>
        <v>0</v>
      </c>
      <c r="H220" s="39">
        <f t="shared" si="34"/>
        <v>0</v>
      </c>
      <c r="I220" s="39">
        <f t="shared" si="30"/>
        <v>0</v>
      </c>
      <c r="J220" s="39">
        <f>SUM($H$18:$H220)</f>
        <v>10617.664711148516</v>
      </c>
    </row>
    <row r="221" spans="1:10">
      <c r="A221" s="36">
        <f t="shared" si="31"/>
        <v>204</v>
      </c>
      <c r="B221" s="37">
        <f t="shared" si="27"/>
        <v>118553</v>
      </c>
      <c r="C221" s="39">
        <f t="shared" si="32"/>
        <v>0</v>
      </c>
      <c r="D221" s="39">
        <f t="shared" si="35"/>
        <v>33123.532942229707</v>
      </c>
      <c r="E221" s="40">
        <f t="shared" si="28"/>
        <v>0</v>
      </c>
      <c r="F221" s="39">
        <f t="shared" si="29"/>
        <v>0</v>
      </c>
      <c r="G221" s="39">
        <f t="shared" si="33"/>
        <v>0</v>
      </c>
      <c r="H221" s="39">
        <f t="shared" si="34"/>
        <v>0</v>
      </c>
      <c r="I221" s="39">
        <f t="shared" si="30"/>
        <v>0</v>
      </c>
      <c r="J221" s="39">
        <f>SUM($H$18:$H221)</f>
        <v>10617.664711148516</v>
      </c>
    </row>
    <row r="222" spans="1:10">
      <c r="A222" s="36">
        <f t="shared" si="31"/>
        <v>205</v>
      </c>
      <c r="B222" s="37">
        <f t="shared" si="27"/>
        <v>118918</v>
      </c>
      <c r="C222" s="39">
        <f t="shared" si="32"/>
        <v>0</v>
      </c>
      <c r="D222" s="39">
        <f t="shared" si="35"/>
        <v>33123.532942229707</v>
      </c>
      <c r="E222" s="40">
        <f t="shared" si="28"/>
        <v>0</v>
      </c>
      <c r="F222" s="39">
        <f t="shared" si="29"/>
        <v>0</v>
      </c>
      <c r="G222" s="39">
        <f t="shared" si="33"/>
        <v>0</v>
      </c>
      <c r="H222" s="39">
        <f t="shared" si="34"/>
        <v>0</v>
      </c>
      <c r="I222" s="39">
        <f t="shared" si="30"/>
        <v>0</v>
      </c>
      <c r="J222" s="39">
        <f>SUM($H$18:$H222)</f>
        <v>10617.664711148516</v>
      </c>
    </row>
    <row r="223" spans="1:10">
      <c r="A223" s="36">
        <f t="shared" si="31"/>
        <v>206</v>
      </c>
      <c r="B223" s="37">
        <f t="shared" si="27"/>
        <v>119283</v>
      </c>
      <c r="C223" s="39">
        <f t="shared" si="32"/>
        <v>0</v>
      </c>
      <c r="D223" s="39">
        <f t="shared" si="35"/>
        <v>33123.532942229707</v>
      </c>
      <c r="E223" s="40">
        <f t="shared" si="28"/>
        <v>0</v>
      </c>
      <c r="F223" s="39">
        <f t="shared" si="29"/>
        <v>0</v>
      </c>
      <c r="G223" s="39">
        <f t="shared" si="33"/>
        <v>0</v>
      </c>
      <c r="H223" s="39">
        <f t="shared" si="34"/>
        <v>0</v>
      </c>
      <c r="I223" s="39">
        <f t="shared" si="30"/>
        <v>0</v>
      </c>
      <c r="J223" s="39">
        <f>SUM($H$18:$H223)</f>
        <v>10617.664711148516</v>
      </c>
    </row>
    <row r="224" spans="1:10">
      <c r="A224" s="36">
        <f t="shared" si="31"/>
        <v>207</v>
      </c>
      <c r="B224" s="37">
        <f t="shared" si="27"/>
        <v>119648</v>
      </c>
      <c r="C224" s="39">
        <f t="shared" si="32"/>
        <v>0</v>
      </c>
      <c r="D224" s="39">
        <f t="shared" si="35"/>
        <v>33123.532942229707</v>
      </c>
      <c r="E224" s="40">
        <f t="shared" si="28"/>
        <v>0</v>
      </c>
      <c r="F224" s="39">
        <f t="shared" si="29"/>
        <v>0</v>
      </c>
      <c r="G224" s="39">
        <f t="shared" si="33"/>
        <v>0</v>
      </c>
      <c r="H224" s="39">
        <f t="shared" si="34"/>
        <v>0</v>
      </c>
      <c r="I224" s="39">
        <f t="shared" si="30"/>
        <v>0</v>
      </c>
      <c r="J224" s="39">
        <f>SUM($H$18:$H224)</f>
        <v>10617.664711148516</v>
      </c>
    </row>
    <row r="225" spans="1:10">
      <c r="A225" s="36">
        <f t="shared" si="31"/>
        <v>208</v>
      </c>
      <c r="B225" s="37">
        <f t="shared" si="27"/>
        <v>120014</v>
      </c>
      <c r="C225" s="39">
        <f t="shared" si="32"/>
        <v>0</v>
      </c>
      <c r="D225" s="39">
        <f t="shared" si="35"/>
        <v>33123.532942229707</v>
      </c>
      <c r="E225" s="40">
        <f t="shared" si="28"/>
        <v>0</v>
      </c>
      <c r="F225" s="39">
        <f t="shared" si="29"/>
        <v>0</v>
      </c>
      <c r="G225" s="39">
        <f t="shared" si="33"/>
        <v>0</v>
      </c>
      <c r="H225" s="39">
        <f t="shared" si="34"/>
        <v>0</v>
      </c>
      <c r="I225" s="39">
        <f t="shared" si="30"/>
        <v>0</v>
      </c>
      <c r="J225" s="39">
        <f>SUM($H$18:$H225)</f>
        <v>10617.664711148516</v>
      </c>
    </row>
    <row r="226" spans="1:10">
      <c r="A226" s="36">
        <f t="shared" si="31"/>
        <v>209</v>
      </c>
      <c r="B226" s="37">
        <f t="shared" si="27"/>
        <v>120379</v>
      </c>
      <c r="C226" s="39">
        <f t="shared" si="32"/>
        <v>0</v>
      </c>
      <c r="D226" s="39">
        <f t="shared" si="35"/>
        <v>33123.532942229707</v>
      </c>
      <c r="E226" s="40">
        <f t="shared" si="28"/>
        <v>0</v>
      </c>
      <c r="F226" s="39">
        <f t="shared" si="29"/>
        <v>0</v>
      </c>
      <c r="G226" s="39">
        <f t="shared" si="33"/>
        <v>0</v>
      </c>
      <c r="H226" s="39">
        <f t="shared" si="34"/>
        <v>0</v>
      </c>
      <c r="I226" s="39">
        <f t="shared" si="30"/>
        <v>0</v>
      </c>
      <c r="J226" s="39">
        <f>SUM($H$18:$H226)</f>
        <v>10617.664711148516</v>
      </c>
    </row>
    <row r="227" spans="1:10">
      <c r="A227" s="36">
        <f t="shared" si="31"/>
        <v>210</v>
      </c>
      <c r="B227" s="37">
        <f t="shared" si="27"/>
        <v>120744</v>
      </c>
      <c r="C227" s="39">
        <f t="shared" si="32"/>
        <v>0</v>
      </c>
      <c r="D227" s="39">
        <f t="shared" si="35"/>
        <v>33123.532942229707</v>
      </c>
      <c r="E227" s="40">
        <f t="shared" si="28"/>
        <v>0</v>
      </c>
      <c r="F227" s="39">
        <f t="shared" si="29"/>
        <v>0</v>
      </c>
      <c r="G227" s="39">
        <f t="shared" si="33"/>
        <v>0</v>
      </c>
      <c r="H227" s="39">
        <f t="shared" si="34"/>
        <v>0</v>
      </c>
      <c r="I227" s="39">
        <f t="shared" si="30"/>
        <v>0</v>
      </c>
      <c r="J227" s="39">
        <f>SUM($H$18:$H227)</f>
        <v>10617.664711148516</v>
      </c>
    </row>
    <row r="228" spans="1:10">
      <c r="A228" s="36">
        <f t="shared" si="31"/>
        <v>211</v>
      </c>
      <c r="B228" s="37">
        <f t="shared" si="27"/>
        <v>121109</v>
      </c>
      <c r="C228" s="39">
        <f t="shared" si="32"/>
        <v>0</v>
      </c>
      <c r="D228" s="39">
        <f t="shared" si="35"/>
        <v>33123.532942229707</v>
      </c>
      <c r="E228" s="40">
        <f t="shared" si="28"/>
        <v>0</v>
      </c>
      <c r="F228" s="39">
        <f t="shared" si="29"/>
        <v>0</v>
      </c>
      <c r="G228" s="39">
        <f t="shared" si="33"/>
        <v>0</v>
      </c>
      <c r="H228" s="39">
        <f t="shared" si="34"/>
        <v>0</v>
      </c>
      <c r="I228" s="39">
        <f t="shared" si="30"/>
        <v>0</v>
      </c>
      <c r="J228" s="39">
        <f>SUM($H$18:$H228)</f>
        <v>10617.664711148516</v>
      </c>
    </row>
    <row r="229" spans="1:10">
      <c r="A229" s="36">
        <f t="shared" si="31"/>
        <v>212</v>
      </c>
      <c r="B229" s="37">
        <f t="shared" si="27"/>
        <v>121475</v>
      </c>
      <c r="C229" s="39">
        <f t="shared" si="32"/>
        <v>0</v>
      </c>
      <c r="D229" s="39">
        <f t="shared" si="35"/>
        <v>33123.532942229707</v>
      </c>
      <c r="E229" s="40">
        <f t="shared" si="28"/>
        <v>0</v>
      </c>
      <c r="F229" s="39">
        <f t="shared" si="29"/>
        <v>0</v>
      </c>
      <c r="G229" s="39">
        <f t="shared" si="33"/>
        <v>0</v>
      </c>
      <c r="H229" s="39">
        <f t="shared" si="34"/>
        <v>0</v>
      </c>
      <c r="I229" s="39">
        <f t="shared" si="30"/>
        <v>0</v>
      </c>
      <c r="J229" s="39">
        <f>SUM($H$18:$H229)</f>
        <v>10617.664711148516</v>
      </c>
    </row>
    <row r="230" spans="1:10">
      <c r="A230" s="36">
        <f t="shared" si="31"/>
        <v>213</v>
      </c>
      <c r="B230" s="37">
        <f t="shared" si="27"/>
        <v>121840</v>
      </c>
      <c r="C230" s="39">
        <f t="shared" si="32"/>
        <v>0</v>
      </c>
      <c r="D230" s="39">
        <f t="shared" si="35"/>
        <v>33123.532942229707</v>
      </c>
      <c r="E230" s="40">
        <f t="shared" si="28"/>
        <v>0</v>
      </c>
      <c r="F230" s="39">
        <f t="shared" si="29"/>
        <v>0</v>
      </c>
      <c r="G230" s="39">
        <f t="shared" si="33"/>
        <v>0</v>
      </c>
      <c r="H230" s="39">
        <f t="shared" si="34"/>
        <v>0</v>
      </c>
      <c r="I230" s="39">
        <f t="shared" si="30"/>
        <v>0</v>
      </c>
      <c r="J230" s="39">
        <f>SUM($H$18:$H230)</f>
        <v>10617.664711148516</v>
      </c>
    </row>
    <row r="231" spans="1:10">
      <c r="A231" s="36">
        <f t="shared" si="31"/>
        <v>214</v>
      </c>
      <c r="B231" s="37">
        <f t="shared" si="27"/>
        <v>122205</v>
      </c>
      <c r="C231" s="39">
        <f t="shared" si="32"/>
        <v>0</v>
      </c>
      <c r="D231" s="39">
        <f t="shared" si="35"/>
        <v>33123.532942229707</v>
      </c>
      <c r="E231" s="40">
        <f t="shared" si="28"/>
        <v>0</v>
      </c>
      <c r="F231" s="39">
        <f t="shared" si="29"/>
        <v>0</v>
      </c>
      <c r="G231" s="39">
        <f t="shared" si="33"/>
        <v>0</v>
      </c>
      <c r="H231" s="39">
        <f t="shared" si="34"/>
        <v>0</v>
      </c>
      <c r="I231" s="39">
        <f t="shared" si="30"/>
        <v>0</v>
      </c>
      <c r="J231" s="39">
        <f>SUM($H$18:$H231)</f>
        <v>10617.664711148516</v>
      </c>
    </row>
    <row r="232" spans="1:10">
      <c r="A232" s="36">
        <f t="shared" si="31"/>
        <v>215</v>
      </c>
      <c r="B232" s="37">
        <f t="shared" si="27"/>
        <v>122570</v>
      </c>
      <c r="C232" s="39">
        <f t="shared" si="32"/>
        <v>0</v>
      </c>
      <c r="D232" s="39">
        <f t="shared" si="35"/>
        <v>33123.532942229707</v>
      </c>
      <c r="E232" s="40">
        <f t="shared" si="28"/>
        <v>0</v>
      </c>
      <c r="F232" s="39">
        <f t="shared" si="29"/>
        <v>0</v>
      </c>
      <c r="G232" s="39">
        <f t="shared" si="33"/>
        <v>0</v>
      </c>
      <c r="H232" s="39">
        <f t="shared" si="34"/>
        <v>0</v>
      </c>
      <c r="I232" s="39">
        <f t="shared" si="30"/>
        <v>0</v>
      </c>
      <c r="J232" s="39">
        <f>SUM($H$18:$H232)</f>
        <v>10617.664711148516</v>
      </c>
    </row>
    <row r="233" spans="1:10">
      <c r="A233" s="36">
        <f t="shared" si="31"/>
        <v>216</v>
      </c>
      <c r="B233" s="37">
        <f t="shared" si="27"/>
        <v>122936</v>
      </c>
      <c r="C233" s="39">
        <f t="shared" si="32"/>
        <v>0</v>
      </c>
      <c r="D233" s="39">
        <f t="shared" si="35"/>
        <v>33123.532942229707</v>
      </c>
      <c r="E233" s="40">
        <f t="shared" si="28"/>
        <v>0</v>
      </c>
      <c r="F233" s="39">
        <f t="shared" si="29"/>
        <v>0</v>
      </c>
      <c r="G233" s="39">
        <f t="shared" si="33"/>
        <v>0</v>
      </c>
      <c r="H233" s="39">
        <f t="shared" si="34"/>
        <v>0</v>
      </c>
      <c r="I233" s="39">
        <f t="shared" si="30"/>
        <v>0</v>
      </c>
      <c r="J233" s="39">
        <f>SUM($H$18:$H233)</f>
        <v>10617.664711148516</v>
      </c>
    </row>
    <row r="234" spans="1:10">
      <c r="A234" s="36">
        <f t="shared" si="31"/>
        <v>217</v>
      </c>
      <c r="B234" s="37">
        <f t="shared" si="27"/>
        <v>123301</v>
      </c>
      <c r="C234" s="39">
        <f t="shared" si="32"/>
        <v>0</v>
      </c>
      <c r="D234" s="39">
        <f t="shared" si="35"/>
        <v>33123.532942229707</v>
      </c>
      <c r="E234" s="40">
        <f t="shared" si="28"/>
        <v>0</v>
      </c>
      <c r="F234" s="39">
        <f t="shared" si="29"/>
        <v>0</v>
      </c>
      <c r="G234" s="39">
        <f t="shared" si="33"/>
        <v>0</v>
      </c>
      <c r="H234" s="39">
        <f t="shared" si="34"/>
        <v>0</v>
      </c>
      <c r="I234" s="39">
        <f t="shared" si="30"/>
        <v>0</v>
      </c>
      <c r="J234" s="39">
        <f>SUM($H$18:$H234)</f>
        <v>10617.664711148516</v>
      </c>
    </row>
    <row r="235" spans="1:10">
      <c r="A235" s="36">
        <f t="shared" si="31"/>
        <v>218</v>
      </c>
      <c r="B235" s="37">
        <f t="shared" si="27"/>
        <v>123666</v>
      </c>
      <c r="C235" s="39">
        <f t="shared" si="32"/>
        <v>0</v>
      </c>
      <c r="D235" s="39">
        <f t="shared" si="35"/>
        <v>33123.532942229707</v>
      </c>
      <c r="E235" s="40">
        <f t="shared" si="28"/>
        <v>0</v>
      </c>
      <c r="F235" s="39">
        <f t="shared" si="29"/>
        <v>0</v>
      </c>
      <c r="G235" s="39">
        <f t="shared" si="33"/>
        <v>0</v>
      </c>
      <c r="H235" s="39">
        <f t="shared" si="34"/>
        <v>0</v>
      </c>
      <c r="I235" s="39">
        <f t="shared" si="30"/>
        <v>0</v>
      </c>
      <c r="J235" s="39">
        <f>SUM($H$18:$H235)</f>
        <v>10617.664711148516</v>
      </c>
    </row>
    <row r="236" spans="1:10">
      <c r="A236" s="36">
        <f t="shared" si="31"/>
        <v>219</v>
      </c>
      <c r="B236" s="37">
        <f t="shared" si="27"/>
        <v>124031</v>
      </c>
      <c r="C236" s="39">
        <f t="shared" si="32"/>
        <v>0</v>
      </c>
      <c r="D236" s="39">
        <f t="shared" si="35"/>
        <v>33123.532942229707</v>
      </c>
      <c r="E236" s="40">
        <f t="shared" si="28"/>
        <v>0</v>
      </c>
      <c r="F236" s="39">
        <f t="shared" si="29"/>
        <v>0</v>
      </c>
      <c r="G236" s="39">
        <f t="shared" si="33"/>
        <v>0</v>
      </c>
      <c r="H236" s="39">
        <f t="shared" si="34"/>
        <v>0</v>
      </c>
      <c r="I236" s="39">
        <f t="shared" si="30"/>
        <v>0</v>
      </c>
      <c r="J236" s="39">
        <f>SUM($H$18:$H236)</f>
        <v>10617.664711148516</v>
      </c>
    </row>
    <row r="237" spans="1:10">
      <c r="A237" s="36">
        <f t="shared" si="31"/>
        <v>220</v>
      </c>
      <c r="B237" s="37">
        <f t="shared" si="27"/>
        <v>124397</v>
      </c>
      <c r="C237" s="39">
        <f t="shared" si="32"/>
        <v>0</v>
      </c>
      <c r="D237" s="39">
        <f t="shared" si="35"/>
        <v>33123.532942229707</v>
      </c>
      <c r="E237" s="40">
        <f t="shared" si="28"/>
        <v>0</v>
      </c>
      <c r="F237" s="39">
        <f t="shared" si="29"/>
        <v>0</v>
      </c>
      <c r="G237" s="39">
        <f t="shared" si="33"/>
        <v>0</v>
      </c>
      <c r="H237" s="39">
        <f t="shared" si="34"/>
        <v>0</v>
      </c>
      <c r="I237" s="39">
        <f t="shared" si="30"/>
        <v>0</v>
      </c>
      <c r="J237" s="39">
        <f>SUM($H$18:$H237)</f>
        <v>10617.664711148516</v>
      </c>
    </row>
    <row r="238" spans="1:10">
      <c r="A238" s="36">
        <f t="shared" si="31"/>
        <v>221</v>
      </c>
      <c r="B238" s="37">
        <f t="shared" si="27"/>
        <v>124762</v>
      </c>
      <c r="C238" s="39">
        <f t="shared" si="32"/>
        <v>0</v>
      </c>
      <c r="D238" s="39">
        <f t="shared" si="35"/>
        <v>33123.532942229707</v>
      </c>
      <c r="E238" s="40">
        <f t="shared" si="28"/>
        <v>0</v>
      </c>
      <c r="F238" s="39">
        <f t="shared" si="29"/>
        <v>0</v>
      </c>
      <c r="G238" s="39">
        <f t="shared" si="33"/>
        <v>0</v>
      </c>
      <c r="H238" s="39">
        <f t="shared" si="34"/>
        <v>0</v>
      </c>
      <c r="I238" s="39">
        <f t="shared" si="30"/>
        <v>0</v>
      </c>
      <c r="J238" s="39">
        <f>SUM($H$18:$H238)</f>
        <v>10617.664711148516</v>
      </c>
    </row>
    <row r="239" spans="1:10">
      <c r="A239" s="36">
        <f t="shared" si="31"/>
        <v>222</v>
      </c>
      <c r="B239" s="37">
        <f t="shared" si="27"/>
        <v>125127</v>
      </c>
      <c r="C239" s="39">
        <f t="shared" si="32"/>
        <v>0</v>
      </c>
      <c r="D239" s="39">
        <f t="shared" si="35"/>
        <v>33123.532942229707</v>
      </c>
      <c r="E239" s="40">
        <f t="shared" si="28"/>
        <v>0</v>
      </c>
      <c r="F239" s="39">
        <f t="shared" si="29"/>
        <v>0</v>
      </c>
      <c r="G239" s="39">
        <f t="shared" si="33"/>
        <v>0</v>
      </c>
      <c r="H239" s="39">
        <f t="shared" si="34"/>
        <v>0</v>
      </c>
      <c r="I239" s="39">
        <f t="shared" si="30"/>
        <v>0</v>
      </c>
      <c r="J239" s="39">
        <f>SUM($H$18:$H239)</f>
        <v>10617.664711148516</v>
      </c>
    </row>
    <row r="240" spans="1:10">
      <c r="A240" s="36">
        <f t="shared" si="31"/>
        <v>223</v>
      </c>
      <c r="B240" s="37">
        <f t="shared" si="27"/>
        <v>125492</v>
      </c>
      <c r="C240" s="39">
        <f t="shared" si="32"/>
        <v>0</v>
      </c>
      <c r="D240" s="39">
        <f t="shared" si="35"/>
        <v>33123.532942229707</v>
      </c>
      <c r="E240" s="40">
        <f t="shared" si="28"/>
        <v>0</v>
      </c>
      <c r="F240" s="39">
        <f t="shared" si="29"/>
        <v>0</v>
      </c>
      <c r="G240" s="39">
        <f t="shared" si="33"/>
        <v>0</v>
      </c>
      <c r="H240" s="39">
        <f t="shared" si="34"/>
        <v>0</v>
      </c>
      <c r="I240" s="39">
        <f t="shared" si="30"/>
        <v>0</v>
      </c>
      <c r="J240" s="39">
        <f>SUM($H$18:$H240)</f>
        <v>10617.664711148516</v>
      </c>
    </row>
    <row r="241" spans="1:10">
      <c r="A241" s="36">
        <f t="shared" si="31"/>
        <v>224</v>
      </c>
      <c r="B241" s="37">
        <f t="shared" si="27"/>
        <v>125858</v>
      </c>
      <c r="C241" s="39">
        <f t="shared" si="32"/>
        <v>0</v>
      </c>
      <c r="D241" s="39">
        <f t="shared" si="35"/>
        <v>33123.532942229707</v>
      </c>
      <c r="E241" s="40">
        <f t="shared" si="28"/>
        <v>0</v>
      </c>
      <c r="F241" s="39">
        <f t="shared" si="29"/>
        <v>0</v>
      </c>
      <c r="G241" s="39">
        <f t="shared" si="33"/>
        <v>0</v>
      </c>
      <c r="H241" s="39">
        <f t="shared" si="34"/>
        <v>0</v>
      </c>
      <c r="I241" s="39">
        <f t="shared" si="30"/>
        <v>0</v>
      </c>
      <c r="J241" s="39">
        <f>SUM($H$18:$H241)</f>
        <v>10617.664711148516</v>
      </c>
    </row>
    <row r="242" spans="1:10">
      <c r="A242" s="36">
        <f t="shared" si="31"/>
        <v>225</v>
      </c>
      <c r="B242" s="37">
        <f t="shared" si="27"/>
        <v>126223</v>
      </c>
      <c r="C242" s="39">
        <f t="shared" si="32"/>
        <v>0</v>
      </c>
      <c r="D242" s="39">
        <f t="shared" si="35"/>
        <v>33123.532942229707</v>
      </c>
      <c r="E242" s="40">
        <f t="shared" si="28"/>
        <v>0</v>
      </c>
      <c r="F242" s="39">
        <f t="shared" si="29"/>
        <v>0</v>
      </c>
      <c r="G242" s="39">
        <f t="shared" si="33"/>
        <v>0</v>
      </c>
      <c r="H242" s="39">
        <f t="shared" si="34"/>
        <v>0</v>
      </c>
      <c r="I242" s="39">
        <f t="shared" si="30"/>
        <v>0</v>
      </c>
      <c r="J242" s="39">
        <f>SUM($H$18:$H242)</f>
        <v>10617.664711148516</v>
      </c>
    </row>
    <row r="243" spans="1:10">
      <c r="A243" s="36">
        <f t="shared" si="31"/>
        <v>226</v>
      </c>
      <c r="B243" s="37">
        <f t="shared" si="27"/>
        <v>126588</v>
      </c>
      <c r="C243" s="39">
        <f t="shared" si="32"/>
        <v>0</v>
      </c>
      <c r="D243" s="39">
        <f t="shared" si="35"/>
        <v>33123.532942229707</v>
      </c>
      <c r="E243" s="40">
        <f t="shared" si="28"/>
        <v>0</v>
      </c>
      <c r="F243" s="39">
        <f t="shared" si="29"/>
        <v>0</v>
      </c>
      <c r="G243" s="39">
        <f t="shared" si="33"/>
        <v>0</v>
      </c>
      <c r="H243" s="39">
        <f t="shared" si="34"/>
        <v>0</v>
      </c>
      <c r="I243" s="39">
        <f t="shared" si="30"/>
        <v>0</v>
      </c>
      <c r="J243" s="39">
        <f>SUM($H$18:$H243)</f>
        <v>10617.664711148516</v>
      </c>
    </row>
    <row r="244" spans="1:10">
      <c r="A244" s="36">
        <f t="shared" si="31"/>
        <v>227</v>
      </c>
      <c r="B244" s="37">
        <f t="shared" si="27"/>
        <v>126953</v>
      </c>
      <c r="C244" s="39">
        <f t="shared" si="32"/>
        <v>0</v>
      </c>
      <c r="D244" s="39">
        <f t="shared" si="35"/>
        <v>33123.532942229707</v>
      </c>
      <c r="E244" s="40">
        <f t="shared" si="28"/>
        <v>0</v>
      </c>
      <c r="F244" s="39">
        <f t="shared" si="29"/>
        <v>0</v>
      </c>
      <c r="G244" s="39">
        <f t="shared" si="33"/>
        <v>0</v>
      </c>
      <c r="H244" s="39">
        <f t="shared" si="34"/>
        <v>0</v>
      </c>
      <c r="I244" s="39">
        <f t="shared" si="30"/>
        <v>0</v>
      </c>
      <c r="J244" s="39">
        <f>SUM($H$18:$H244)</f>
        <v>10617.664711148516</v>
      </c>
    </row>
    <row r="245" spans="1:10">
      <c r="A245" s="36">
        <f t="shared" si="31"/>
        <v>228</v>
      </c>
      <c r="B245" s="37">
        <f t="shared" si="27"/>
        <v>127319</v>
      </c>
      <c r="C245" s="39">
        <f t="shared" si="32"/>
        <v>0</v>
      </c>
      <c r="D245" s="39">
        <f t="shared" si="35"/>
        <v>33123.532942229707</v>
      </c>
      <c r="E245" s="40">
        <f t="shared" si="28"/>
        <v>0</v>
      </c>
      <c r="F245" s="39">
        <f t="shared" si="29"/>
        <v>0</v>
      </c>
      <c r="G245" s="39">
        <f t="shared" si="33"/>
        <v>0</v>
      </c>
      <c r="H245" s="39">
        <f t="shared" si="34"/>
        <v>0</v>
      </c>
      <c r="I245" s="39">
        <f t="shared" si="30"/>
        <v>0</v>
      </c>
      <c r="J245" s="39">
        <f>SUM($H$18:$H245)</f>
        <v>10617.664711148516</v>
      </c>
    </row>
    <row r="246" spans="1:10">
      <c r="A246" s="36">
        <f t="shared" si="31"/>
        <v>229</v>
      </c>
      <c r="B246" s="37">
        <f t="shared" si="27"/>
        <v>127684</v>
      </c>
      <c r="C246" s="39">
        <f t="shared" si="32"/>
        <v>0</v>
      </c>
      <c r="D246" s="39">
        <f t="shared" si="35"/>
        <v>33123.532942229707</v>
      </c>
      <c r="E246" s="40">
        <f t="shared" si="28"/>
        <v>0</v>
      </c>
      <c r="F246" s="39">
        <f t="shared" si="29"/>
        <v>0</v>
      </c>
      <c r="G246" s="39">
        <f t="shared" si="33"/>
        <v>0</v>
      </c>
      <c r="H246" s="39">
        <f t="shared" si="34"/>
        <v>0</v>
      </c>
      <c r="I246" s="39">
        <f t="shared" si="30"/>
        <v>0</v>
      </c>
      <c r="J246" s="39">
        <f>SUM($H$18:$H246)</f>
        <v>10617.664711148516</v>
      </c>
    </row>
    <row r="247" spans="1:10">
      <c r="A247" s="36">
        <f t="shared" si="31"/>
        <v>230</v>
      </c>
      <c r="B247" s="37">
        <f t="shared" si="27"/>
        <v>128049</v>
      </c>
      <c r="C247" s="39">
        <f t="shared" si="32"/>
        <v>0</v>
      </c>
      <c r="D247" s="39">
        <f t="shared" si="35"/>
        <v>33123.532942229707</v>
      </c>
      <c r="E247" s="40">
        <f t="shared" si="28"/>
        <v>0</v>
      </c>
      <c r="F247" s="39">
        <f t="shared" si="29"/>
        <v>0</v>
      </c>
      <c r="G247" s="39">
        <f t="shared" si="33"/>
        <v>0</v>
      </c>
      <c r="H247" s="39">
        <f t="shared" si="34"/>
        <v>0</v>
      </c>
      <c r="I247" s="39">
        <f t="shared" si="30"/>
        <v>0</v>
      </c>
      <c r="J247" s="39">
        <f>SUM($H$18:$H247)</f>
        <v>10617.664711148516</v>
      </c>
    </row>
    <row r="248" spans="1:10">
      <c r="A248" s="36">
        <f t="shared" si="31"/>
        <v>231</v>
      </c>
      <c r="B248" s="37">
        <f t="shared" si="27"/>
        <v>128414</v>
      </c>
      <c r="C248" s="39">
        <f t="shared" si="32"/>
        <v>0</v>
      </c>
      <c r="D248" s="39">
        <f t="shared" si="35"/>
        <v>33123.532942229707</v>
      </c>
      <c r="E248" s="40">
        <f t="shared" si="28"/>
        <v>0</v>
      </c>
      <c r="F248" s="39">
        <f t="shared" si="29"/>
        <v>0</v>
      </c>
      <c r="G248" s="39">
        <f t="shared" si="33"/>
        <v>0</v>
      </c>
      <c r="H248" s="39">
        <f t="shared" si="34"/>
        <v>0</v>
      </c>
      <c r="I248" s="39">
        <f t="shared" si="30"/>
        <v>0</v>
      </c>
      <c r="J248" s="39">
        <f>SUM($H$18:$H248)</f>
        <v>10617.664711148516</v>
      </c>
    </row>
    <row r="249" spans="1:10">
      <c r="A249" s="36">
        <f t="shared" si="31"/>
        <v>232</v>
      </c>
      <c r="B249" s="37">
        <f t="shared" si="27"/>
        <v>128780</v>
      </c>
      <c r="C249" s="39">
        <f t="shared" si="32"/>
        <v>0</v>
      </c>
      <c r="D249" s="39">
        <f t="shared" si="35"/>
        <v>33123.532942229707</v>
      </c>
      <c r="E249" s="40">
        <f t="shared" si="28"/>
        <v>0</v>
      </c>
      <c r="F249" s="39">
        <f t="shared" si="29"/>
        <v>0</v>
      </c>
      <c r="G249" s="39">
        <f t="shared" si="33"/>
        <v>0</v>
      </c>
      <c r="H249" s="39">
        <f t="shared" si="34"/>
        <v>0</v>
      </c>
      <c r="I249" s="39">
        <f t="shared" si="30"/>
        <v>0</v>
      </c>
      <c r="J249" s="39">
        <f>SUM($H$18:$H249)</f>
        <v>10617.664711148516</v>
      </c>
    </row>
    <row r="250" spans="1:10">
      <c r="A250" s="36">
        <f t="shared" si="31"/>
        <v>233</v>
      </c>
      <c r="B250" s="37">
        <f t="shared" si="27"/>
        <v>129145</v>
      </c>
      <c r="C250" s="39">
        <f t="shared" si="32"/>
        <v>0</v>
      </c>
      <c r="D250" s="39">
        <f t="shared" si="35"/>
        <v>33123.532942229707</v>
      </c>
      <c r="E250" s="40">
        <f t="shared" si="28"/>
        <v>0</v>
      </c>
      <c r="F250" s="39">
        <f t="shared" si="29"/>
        <v>0</v>
      </c>
      <c r="G250" s="39">
        <f t="shared" si="33"/>
        <v>0</v>
      </c>
      <c r="H250" s="39">
        <f t="shared" si="34"/>
        <v>0</v>
      </c>
      <c r="I250" s="39">
        <f t="shared" si="30"/>
        <v>0</v>
      </c>
      <c r="J250" s="39">
        <f>SUM($H$18:$H250)</f>
        <v>10617.664711148516</v>
      </c>
    </row>
    <row r="251" spans="1:10">
      <c r="A251" s="36">
        <f t="shared" si="31"/>
        <v>234</v>
      </c>
      <c r="B251" s="37">
        <f t="shared" si="27"/>
        <v>129510</v>
      </c>
      <c r="C251" s="39">
        <f t="shared" si="32"/>
        <v>0</v>
      </c>
      <c r="D251" s="39">
        <f t="shared" si="35"/>
        <v>33123.532942229707</v>
      </c>
      <c r="E251" s="40">
        <f t="shared" si="28"/>
        <v>0</v>
      </c>
      <c r="F251" s="39">
        <f t="shared" si="29"/>
        <v>0</v>
      </c>
      <c r="G251" s="39">
        <f t="shared" si="33"/>
        <v>0</v>
      </c>
      <c r="H251" s="39">
        <f t="shared" si="34"/>
        <v>0</v>
      </c>
      <c r="I251" s="39">
        <f t="shared" si="30"/>
        <v>0</v>
      </c>
      <c r="J251" s="39">
        <f>SUM($H$18:$H251)</f>
        <v>10617.664711148516</v>
      </c>
    </row>
    <row r="252" spans="1:10">
      <c r="A252" s="36">
        <f t="shared" si="31"/>
        <v>235</v>
      </c>
      <c r="B252" s="37">
        <f t="shared" si="27"/>
        <v>129875</v>
      </c>
      <c r="C252" s="39">
        <f t="shared" si="32"/>
        <v>0</v>
      </c>
      <c r="D252" s="39">
        <f t="shared" si="35"/>
        <v>33123.532942229707</v>
      </c>
      <c r="E252" s="40">
        <f t="shared" si="28"/>
        <v>0</v>
      </c>
      <c r="F252" s="39">
        <f t="shared" si="29"/>
        <v>0</v>
      </c>
      <c r="G252" s="39">
        <f t="shared" si="33"/>
        <v>0</v>
      </c>
      <c r="H252" s="39">
        <f t="shared" si="34"/>
        <v>0</v>
      </c>
      <c r="I252" s="39">
        <f t="shared" si="30"/>
        <v>0</v>
      </c>
      <c r="J252" s="39">
        <f>SUM($H$18:$H252)</f>
        <v>10617.664711148516</v>
      </c>
    </row>
    <row r="253" spans="1:10">
      <c r="A253" s="36">
        <f t="shared" si="31"/>
        <v>236</v>
      </c>
      <c r="B253" s="37">
        <f t="shared" si="27"/>
        <v>130241</v>
      </c>
      <c r="C253" s="39">
        <f t="shared" si="32"/>
        <v>0</v>
      </c>
      <c r="D253" s="39">
        <f t="shared" si="35"/>
        <v>33123.532942229707</v>
      </c>
      <c r="E253" s="40">
        <f t="shared" si="28"/>
        <v>0</v>
      </c>
      <c r="F253" s="39">
        <f t="shared" si="29"/>
        <v>0</v>
      </c>
      <c r="G253" s="39">
        <f t="shared" si="33"/>
        <v>0</v>
      </c>
      <c r="H253" s="39">
        <f t="shared" si="34"/>
        <v>0</v>
      </c>
      <c r="I253" s="39">
        <f t="shared" si="30"/>
        <v>0</v>
      </c>
      <c r="J253" s="39">
        <f>SUM($H$18:$H253)</f>
        <v>10617.664711148516</v>
      </c>
    </row>
    <row r="254" spans="1:10">
      <c r="A254" s="36">
        <f t="shared" si="31"/>
        <v>237</v>
      </c>
      <c r="B254" s="37">
        <f t="shared" si="27"/>
        <v>130606</v>
      </c>
      <c r="C254" s="39">
        <f t="shared" si="32"/>
        <v>0</v>
      </c>
      <c r="D254" s="39">
        <f t="shared" si="35"/>
        <v>33123.532942229707</v>
      </c>
      <c r="E254" s="40">
        <f t="shared" si="28"/>
        <v>0</v>
      </c>
      <c r="F254" s="39">
        <f t="shared" si="29"/>
        <v>0</v>
      </c>
      <c r="G254" s="39">
        <f t="shared" si="33"/>
        <v>0</v>
      </c>
      <c r="H254" s="39">
        <f t="shared" si="34"/>
        <v>0</v>
      </c>
      <c r="I254" s="39">
        <f t="shared" si="30"/>
        <v>0</v>
      </c>
      <c r="J254" s="39">
        <f>SUM($H$18:$H254)</f>
        <v>10617.664711148516</v>
      </c>
    </row>
    <row r="255" spans="1:10">
      <c r="A255" s="36">
        <f t="shared" si="31"/>
        <v>238</v>
      </c>
      <c r="B255" s="37">
        <f t="shared" si="27"/>
        <v>130971</v>
      </c>
      <c r="C255" s="39">
        <f t="shared" si="32"/>
        <v>0</v>
      </c>
      <c r="D255" s="39">
        <f t="shared" si="35"/>
        <v>33123.532942229707</v>
      </c>
      <c r="E255" s="40">
        <f t="shared" si="28"/>
        <v>0</v>
      </c>
      <c r="F255" s="39">
        <f t="shared" si="29"/>
        <v>0</v>
      </c>
      <c r="G255" s="39">
        <f t="shared" si="33"/>
        <v>0</v>
      </c>
      <c r="H255" s="39">
        <f t="shared" si="34"/>
        <v>0</v>
      </c>
      <c r="I255" s="39">
        <f t="shared" si="30"/>
        <v>0</v>
      </c>
      <c r="J255" s="39">
        <f>SUM($H$18:$H255)</f>
        <v>10617.664711148516</v>
      </c>
    </row>
    <row r="256" spans="1:10">
      <c r="A256" s="36">
        <f t="shared" si="31"/>
        <v>239</v>
      </c>
      <c r="B256" s="37">
        <f t="shared" si="27"/>
        <v>131336</v>
      </c>
      <c r="C256" s="39">
        <f t="shared" si="32"/>
        <v>0</v>
      </c>
      <c r="D256" s="39">
        <f t="shared" si="35"/>
        <v>33123.532942229707</v>
      </c>
      <c r="E256" s="40">
        <f t="shared" si="28"/>
        <v>0</v>
      </c>
      <c r="F256" s="39">
        <f t="shared" si="29"/>
        <v>0</v>
      </c>
      <c r="G256" s="39">
        <f t="shared" si="33"/>
        <v>0</v>
      </c>
      <c r="H256" s="39">
        <f t="shared" si="34"/>
        <v>0</v>
      </c>
      <c r="I256" s="39">
        <f t="shared" si="30"/>
        <v>0</v>
      </c>
      <c r="J256" s="39">
        <f>SUM($H$18:$H256)</f>
        <v>10617.664711148516</v>
      </c>
    </row>
    <row r="257" spans="1:10">
      <c r="A257" s="36">
        <f t="shared" si="31"/>
        <v>240</v>
      </c>
      <c r="B257" s="37">
        <f t="shared" si="27"/>
        <v>131702</v>
      </c>
      <c r="C257" s="39">
        <f t="shared" si="32"/>
        <v>0</v>
      </c>
      <c r="D257" s="39">
        <f t="shared" si="35"/>
        <v>33123.532942229707</v>
      </c>
      <c r="E257" s="40">
        <f t="shared" si="28"/>
        <v>0</v>
      </c>
      <c r="F257" s="39">
        <f t="shared" si="29"/>
        <v>0</v>
      </c>
      <c r="G257" s="39">
        <f t="shared" si="33"/>
        <v>0</v>
      </c>
      <c r="H257" s="39">
        <f t="shared" si="34"/>
        <v>0</v>
      </c>
      <c r="I257" s="39">
        <f t="shared" si="30"/>
        <v>0</v>
      </c>
      <c r="J257" s="39">
        <f>SUM($H$18:$H257)</f>
        <v>10617.664711148516</v>
      </c>
    </row>
    <row r="258" spans="1:10">
      <c r="A258" s="36">
        <f t="shared" si="31"/>
        <v>241</v>
      </c>
      <c r="B258" s="37">
        <f t="shared" si="27"/>
        <v>132067</v>
      </c>
      <c r="C258" s="39">
        <f t="shared" si="32"/>
        <v>0</v>
      </c>
      <c r="D258" s="39">
        <f t="shared" si="35"/>
        <v>33123.532942229707</v>
      </c>
      <c r="E258" s="40">
        <f t="shared" si="28"/>
        <v>0</v>
      </c>
      <c r="F258" s="39">
        <f t="shared" si="29"/>
        <v>0</v>
      </c>
      <c r="G258" s="39">
        <f t="shared" si="33"/>
        <v>0</v>
      </c>
      <c r="H258" s="39">
        <f t="shared" si="34"/>
        <v>0</v>
      </c>
      <c r="I258" s="39">
        <f t="shared" si="30"/>
        <v>0</v>
      </c>
      <c r="J258" s="39">
        <f>SUM($H$18:$H258)</f>
        <v>10617.664711148516</v>
      </c>
    </row>
    <row r="259" spans="1:10">
      <c r="A259" s="36">
        <f t="shared" si="31"/>
        <v>242</v>
      </c>
      <c r="B259" s="37">
        <f t="shared" si="27"/>
        <v>132432</v>
      </c>
      <c r="C259" s="39">
        <f t="shared" si="32"/>
        <v>0</v>
      </c>
      <c r="D259" s="39">
        <f t="shared" si="35"/>
        <v>33123.532942229707</v>
      </c>
      <c r="E259" s="40">
        <f t="shared" si="28"/>
        <v>0</v>
      </c>
      <c r="F259" s="39">
        <f t="shared" si="29"/>
        <v>0</v>
      </c>
      <c r="G259" s="39">
        <f t="shared" si="33"/>
        <v>0</v>
      </c>
      <c r="H259" s="39">
        <f t="shared" si="34"/>
        <v>0</v>
      </c>
      <c r="I259" s="39">
        <f t="shared" si="30"/>
        <v>0</v>
      </c>
      <c r="J259" s="39">
        <f>SUM($H$18:$H259)</f>
        <v>10617.664711148516</v>
      </c>
    </row>
    <row r="260" spans="1:10">
      <c r="A260" s="36">
        <f t="shared" si="31"/>
        <v>243</v>
      </c>
      <c r="B260" s="37">
        <f t="shared" si="27"/>
        <v>132797</v>
      </c>
      <c r="C260" s="39">
        <f t="shared" si="32"/>
        <v>0</v>
      </c>
      <c r="D260" s="39">
        <f t="shared" si="35"/>
        <v>33123.532942229707</v>
      </c>
      <c r="E260" s="40">
        <f t="shared" si="28"/>
        <v>0</v>
      </c>
      <c r="F260" s="39">
        <f t="shared" si="29"/>
        <v>0</v>
      </c>
      <c r="G260" s="39">
        <f t="shared" si="33"/>
        <v>0</v>
      </c>
      <c r="H260" s="39">
        <f t="shared" si="34"/>
        <v>0</v>
      </c>
      <c r="I260" s="39">
        <f t="shared" si="30"/>
        <v>0</v>
      </c>
      <c r="J260" s="39">
        <f>SUM($H$18:$H260)</f>
        <v>10617.664711148516</v>
      </c>
    </row>
    <row r="261" spans="1:10">
      <c r="A261" s="36">
        <f t="shared" si="31"/>
        <v>244</v>
      </c>
      <c r="B261" s="37">
        <f t="shared" si="27"/>
        <v>133163</v>
      </c>
      <c r="C261" s="39">
        <f t="shared" si="32"/>
        <v>0</v>
      </c>
      <c r="D261" s="39">
        <f t="shared" si="35"/>
        <v>33123.532942229707</v>
      </c>
      <c r="E261" s="40">
        <f t="shared" si="28"/>
        <v>0</v>
      </c>
      <c r="F261" s="39">
        <f t="shared" si="29"/>
        <v>0</v>
      </c>
      <c r="G261" s="39">
        <f t="shared" si="33"/>
        <v>0</v>
      </c>
      <c r="H261" s="39">
        <f t="shared" si="34"/>
        <v>0</v>
      </c>
      <c r="I261" s="39">
        <f t="shared" si="30"/>
        <v>0</v>
      </c>
      <c r="J261" s="39">
        <f>SUM($H$18:$H261)</f>
        <v>10617.664711148516</v>
      </c>
    </row>
    <row r="262" spans="1:10">
      <c r="A262" s="36">
        <f t="shared" si="31"/>
        <v>245</v>
      </c>
      <c r="B262" s="37">
        <f t="shared" si="27"/>
        <v>133528</v>
      </c>
      <c r="C262" s="39">
        <f t="shared" si="32"/>
        <v>0</v>
      </c>
      <c r="D262" s="39">
        <f t="shared" si="35"/>
        <v>33123.532942229707</v>
      </c>
      <c r="E262" s="40">
        <f t="shared" si="28"/>
        <v>0</v>
      </c>
      <c r="F262" s="39">
        <f t="shared" si="29"/>
        <v>0</v>
      </c>
      <c r="G262" s="39">
        <f t="shared" si="33"/>
        <v>0</v>
      </c>
      <c r="H262" s="39">
        <f t="shared" si="34"/>
        <v>0</v>
      </c>
      <c r="I262" s="39">
        <f t="shared" si="30"/>
        <v>0</v>
      </c>
      <c r="J262" s="39">
        <f>SUM($H$18:$H262)</f>
        <v>10617.664711148516</v>
      </c>
    </row>
    <row r="263" spans="1:10">
      <c r="A263" s="36">
        <f t="shared" si="31"/>
        <v>246</v>
      </c>
      <c r="B263" s="37">
        <f t="shared" si="27"/>
        <v>133893</v>
      </c>
      <c r="C263" s="39">
        <f t="shared" si="32"/>
        <v>0</v>
      </c>
      <c r="D263" s="39">
        <f t="shared" si="35"/>
        <v>33123.532942229707</v>
      </c>
      <c r="E263" s="40">
        <f t="shared" si="28"/>
        <v>0</v>
      </c>
      <c r="F263" s="39">
        <f t="shared" si="29"/>
        <v>0</v>
      </c>
      <c r="G263" s="39">
        <f t="shared" si="33"/>
        <v>0</v>
      </c>
      <c r="H263" s="39">
        <f t="shared" si="34"/>
        <v>0</v>
      </c>
      <c r="I263" s="39">
        <f t="shared" si="30"/>
        <v>0</v>
      </c>
      <c r="J263" s="39">
        <f>SUM($H$18:$H263)</f>
        <v>10617.664711148516</v>
      </c>
    </row>
    <row r="264" spans="1:10">
      <c r="A264" s="36">
        <f t="shared" si="31"/>
        <v>247</v>
      </c>
      <c r="B264" s="37">
        <f t="shared" si="27"/>
        <v>134258</v>
      </c>
      <c r="C264" s="39">
        <f t="shared" si="32"/>
        <v>0</v>
      </c>
      <c r="D264" s="39">
        <f t="shared" si="35"/>
        <v>33123.532942229707</v>
      </c>
      <c r="E264" s="40">
        <f t="shared" si="28"/>
        <v>0</v>
      </c>
      <c r="F264" s="39">
        <f t="shared" si="29"/>
        <v>0</v>
      </c>
      <c r="G264" s="39">
        <f t="shared" si="33"/>
        <v>0</v>
      </c>
      <c r="H264" s="39">
        <f t="shared" si="34"/>
        <v>0</v>
      </c>
      <c r="I264" s="39">
        <f t="shared" si="30"/>
        <v>0</v>
      </c>
      <c r="J264" s="39">
        <f>SUM($H$18:$H264)</f>
        <v>10617.664711148516</v>
      </c>
    </row>
    <row r="265" spans="1:10">
      <c r="A265" s="36">
        <f t="shared" si="31"/>
        <v>248</v>
      </c>
      <c r="B265" s="37">
        <f t="shared" si="27"/>
        <v>134624</v>
      </c>
      <c r="C265" s="39">
        <f t="shared" si="32"/>
        <v>0</v>
      </c>
      <c r="D265" s="39">
        <f t="shared" si="35"/>
        <v>33123.532942229707</v>
      </c>
      <c r="E265" s="40">
        <f t="shared" si="28"/>
        <v>0</v>
      </c>
      <c r="F265" s="39">
        <f t="shared" si="29"/>
        <v>0</v>
      </c>
      <c r="G265" s="39">
        <f t="shared" si="33"/>
        <v>0</v>
      </c>
      <c r="H265" s="39">
        <f t="shared" si="34"/>
        <v>0</v>
      </c>
      <c r="I265" s="39">
        <f t="shared" si="30"/>
        <v>0</v>
      </c>
      <c r="J265" s="39">
        <f>SUM($H$18:$H265)</f>
        <v>10617.664711148516</v>
      </c>
    </row>
    <row r="266" spans="1:10">
      <c r="A266" s="36">
        <f t="shared" si="31"/>
        <v>249</v>
      </c>
      <c r="B266" s="37">
        <f t="shared" si="27"/>
        <v>134989</v>
      </c>
      <c r="C266" s="39">
        <f t="shared" si="32"/>
        <v>0</v>
      </c>
      <c r="D266" s="39">
        <f t="shared" si="35"/>
        <v>33123.532942229707</v>
      </c>
      <c r="E266" s="40">
        <f t="shared" si="28"/>
        <v>0</v>
      </c>
      <c r="F266" s="39">
        <f t="shared" si="29"/>
        <v>0</v>
      </c>
      <c r="G266" s="39">
        <f t="shared" si="33"/>
        <v>0</v>
      </c>
      <c r="H266" s="39">
        <f t="shared" si="34"/>
        <v>0</v>
      </c>
      <c r="I266" s="39">
        <f t="shared" si="30"/>
        <v>0</v>
      </c>
      <c r="J266" s="39">
        <f>SUM($H$18:$H266)</f>
        <v>10617.664711148516</v>
      </c>
    </row>
    <row r="267" spans="1:10">
      <c r="A267" s="36">
        <f t="shared" si="31"/>
        <v>250</v>
      </c>
      <c r="B267" s="37">
        <f t="shared" si="27"/>
        <v>135354</v>
      </c>
      <c r="C267" s="39">
        <f t="shared" si="32"/>
        <v>0</v>
      </c>
      <c r="D267" s="39">
        <f t="shared" si="35"/>
        <v>33123.532942229707</v>
      </c>
      <c r="E267" s="40">
        <f t="shared" si="28"/>
        <v>0</v>
      </c>
      <c r="F267" s="39">
        <f t="shared" si="29"/>
        <v>0</v>
      </c>
      <c r="G267" s="39">
        <f t="shared" si="33"/>
        <v>0</v>
      </c>
      <c r="H267" s="39">
        <f t="shared" si="34"/>
        <v>0</v>
      </c>
      <c r="I267" s="39">
        <f t="shared" si="30"/>
        <v>0</v>
      </c>
      <c r="J267" s="39">
        <f>SUM($H$18:$H267)</f>
        <v>10617.664711148516</v>
      </c>
    </row>
    <row r="268" spans="1:10">
      <c r="A268" s="36">
        <f t="shared" si="31"/>
        <v>251</v>
      </c>
      <c r="B268" s="37">
        <f t="shared" si="27"/>
        <v>135719</v>
      </c>
      <c r="C268" s="39">
        <f t="shared" si="32"/>
        <v>0</v>
      </c>
      <c r="D268" s="39">
        <f t="shared" si="35"/>
        <v>33123.532942229707</v>
      </c>
      <c r="E268" s="40">
        <f t="shared" si="28"/>
        <v>0</v>
      </c>
      <c r="F268" s="39">
        <f t="shared" si="29"/>
        <v>0</v>
      </c>
      <c r="G268" s="39">
        <f t="shared" si="33"/>
        <v>0</v>
      </c>
      <c r="H268" s="39">
        <f t="shared" si="34"/>
        <v>0</v>
      </c>
      <c r="I268" s="39">
        <f t="shared" si="30"/>
        <v>0</v>
      </c>
      <c r="J268" s="39">
        <f>SUM($H$18:$H268)</f>
        <v>10617.664711148516</v>
      </c>
    </row>
    <row r="269" spans="1:10">
      <c r="A269" s="36">
        <f t="shared" si="31"/>
        <v>252</v>
      </c>
      <c r="B269" s="37">
        <f t="shared" si="27"/>
        <v>136085</v>
      </c>
      <c r="C269" s="39">
        <f t="shared" si="32"/>
        <v>0</v>
      </c>
      <c r="D269" s="39">
        <f t="shared" si="35"/>
        <v>33123.532942229707</v>
      </c>
      <c r="E269" s="40">
        <f t="shared" si="28"/>
        <v>0</v>
      </c>
      <c r="F269" s="39">
        <f t="shared" si="29"/>
        <v>0</v>
      </c>
      <c r="G269" s="39">
        <f t="shared" si="33"/>
        <v>0</v>
      </c>
      <c r="H269" s="39">
        <f t="shared" si="34"/>
        <v>0</v>
      </c>
      <c r="I269" s="39">
        <f t="shared" si="30"/>
        <v>0</v>
      </c>
      <c r="J269" s="39">
        <f>SUM($H$18:$H269)</f>
        <v>10617.664711148516</v>
      </c>
    </row>
    <row r="270" spans="1:10">
      <c r="A270" s="36">
        <f t="shared" si="31"/>
        <v>253</v>
      </c>
      <c r="B270" s="37">
        <f t="shared" si="27"/>
        <v>136450</v>
      </c>
      <c r="C270" s="39">
        <f t="shared" si="32"/>
        <v>0</v>
      </c>
      <c r="D270" s="39">
        <f t="shared" si="35"/>
        <v>33123.532942229707</v>
      </c>
      <c r="E270" s="40">
        <f t="shared" si="28"/>
        <v>0</v>
      </c>
      <c r="F270" s="39">
        <f t="shared" si="29"/>
        <v>0</v>
      </c>
      <c r="G270" s="39">
        <f t="shared" si="33"/>
        <v>0</v>
      </c>
      <c r="H270" s="39">
        <f t="shared" si="34"/>
        <v>0</v>
      </c>
      <c r="I270" s="39">
        <f t="shared" si="30"/>
        <v>0</v>
      </c>
      <c r="J270" s="39">
        <f>SUM($H$18:$H270)</f>
        <v>10617.664711148516</v>
      </c>
    </row>
    <row r="271" spans="1:10">
      <c r="A271" s="36">
        <f t="shared" si="31"/>
        <v>254</v>
      </c>
      <c r="B271" s="37">
        <f t="shared" si="27"/>
        <v>136815</v>
      </c>
      <c r="C271" s="39">
        <f t="shared" si="32"/>
        <v>0</v>
      </c>
      <c r="D271" s="39">
        <f t="shared" si="35"/>
        <v>33123.532942229707</v>
      </c>
      <c r="E271" s="40">
        <f t="shared" si="28"/>
        <v>0</v>
      </c>
      <c r="F271" s="39">
        <f t="shared" si="29"/>
        <v>0</v>
      </c>
      <c r="G271" s="39">
        <f t="shared" si="33"/>
        <v>0</v>
      </c>
      <c r="H271" s="39">
        <f t="shared" si="34"/>
        <v>0</v>
      </c>
      <c r="I271" s="39">
        <f t="shared" si="30"/>
        <v>0</v>
      </c>
      <c r="J271" s="39">
        <f>SUM($H$18:$H271)</f>
        <v>10617.664711148516</v>
      </c>
    </row>
    <row r="272" spans="1:10">
      <c r="A272" s="36">
        <f t="shared" si="31"/>
        <v>255</v>
      </c>
      <c r="B272" s="37">
        <f t="shared" si="27"/>
        <v>137180</v>
      </c>
      <c r="C272" s="39">
        <f t="shared" si="32"/>
        <v>0</v>
      </c>
      <c r="D272" s="39">
        <f t="shared" si="35"/>
        <v>33123.532942229707</v>
      </c>
      <c r="E272" s="40">
        <f t="shared" si="28"/>
        <v>0</v>
      </c>
      <c r="F272" s="39">
        <f t="shared" si="29"/>
        <v>0</v>
      </c>
      <c r="G272" s="39">
        <f t="shared" si="33"/>
        <v>0</v>
      </c>
      <c r="H272" s="39">
        <f t="shared" si="34"/>
        <v>0</v>
      </c>
      <c r="I272" s="39">
        <f t="shared" si="30"/>
        <v>0</v>
      </c>
      <c r="J272" s="39">
        <f>SUM($H$18:$H272)</f>
        <v>10617.664711148516</v>
      </c>
    </row>
    <row r="273" spans="1:10">
      <c r="A273" s="36">
        <f t="shared" si="31"/>
        <v>256</v>
      </c>
      <c r="B273" s="37">
        <f t="shared" si="27"/>
        <v>137546</v>
      </c>
      <c r="C273" s="39">
        <f t="shared" si="32"/>
        <v>0</v>
      </c>
      <c r="D273" s="39">
        <f t="shared" si="35"/>
        <v>33123.532942229707</v>
      </c>
      <c r="E273" s="40">
        <f t="shared" si="28"/>
        <v>0</v>
      </c>
      <c r="F273" s="39">
        <f t="shared" si="29"/>
        <v>0</v>
      </c>
      <c r="G273" s="39">
        <f t="shared" si="33"/>
        <v>0</v>
      </c>
      <c r="H273" s="39">
        <f t="shared" si="34"/>
        <v>0</v>
      </c>
      <c r="I273" s="39">
        <f t="shared" si="30"/>
        <v>0</v>
      </c>
      <c r="J273" s="39">
        <f>SUM($H$18:$H273)</f>
        <v>10617.664711148516</v>
      </c>
    </row>
    <row r="274" spans="1:10">
      <c r="A274" s="36">
        <f t="shared" si="31"/>
        <v>257</v>
      </c>
      <c r="B274" s="37">
        <f t="shared" ref="B274:B337" si="36">IF(Pay_Num&lt;&gt;"",DATE(YEAR(Loan_Start),MONTH(Loan_Start)+(Pay_Num)*12/Num_Pmt_Per_Year,DAY(Loan_Start)),"")</f>
        <v>137911</v>
      </c>
      <c r="C274" s="39">
        <f t="shared" si="32"/>
        <v>0</v>
      </c>
      <c r="D274" s="39">
        <f t="shared" si="35"/>
        <v>33123.532942229707</v>
      </c>
      <c r="E274" s="40">
        <f t="shared" ref="E274:E337" si="37">IF(AND(Pay_Num&lt;&gt;"",Sched_Pay+Scheduled_Extra_Payments&lt;Beg_Bal),Scheduled_Extra_Payments,IF(AND(Pay_Num&lt;&gt;"",Beg_Bal-Sched_Pay&gt;0),Beg_Bal-Sched_Pay,IF(Pay_Num&lt;&gt;"",0,"")))</f>
        <v>0</v>
      </c>
      <c r="F274" s="39">
        <f t="shared" ref="F274:F337" si="38">IF(AND(Pay_Num&lt;&gt;"",Sched_Pay+Extra_Pay&lt;Beg_Bal),Sched_Pay+Extra_Pay,IF(Pay_Num&lt;&gt;"",Beg_Bal,""))</f>
        <v>0</v>
      </c>
      <c r="G274" s="39">
        <f t="shared" si="33"/>
        <v>0</v>
      </c>
      <c r="H274" s="39">
        <f t="shared" si="34"/>
        <v>0</v>
      </c>
      <c r="I274" s="39">
        <f t="shared" ref="I274:I337" si="39">IF(AND(Pay_Num&lt;&gt;"",Sched_Pay+Extra_Pay&lt;Beg_Bal),Beg_Bal-Princ,IF(Pay_Num&lt;&gt;"",0,""))</f>
        <v>0</v>
      </c>
      <c r="J274" s="39">
        <f>SUM($H$18:$H274)</f>
        <v>10617.664711148516</v>
      </c>
    </row>
    <row r="275" spans="1:10">
      <c r="A275" s="36">
        <f t="shared" ref="A275:A338" si="40">IF(Values_Entered,A274+1,"")</f>
        <v>258</v>
      </c>
      <c r="B275" s="37">
        <f t="shared" si="36"/>
        <v>138276</v>
      </c>
      <c r="C275" s="39">
        <f t="shared" ref="C275:C338" si="41">IF(Pay_Num&lt;&gt;"",I274,"")</f>
        <v>0</v>
      </c>
      <c r="D275" s="39">
        <f t="shared" si="35"/>
        <v>33123.532942229707</v>
      </c>
      <c r="E275" s="40">
        <f t="shared" si="37"/>
        <v>0</v>
      </c>
      <c r="F275" s="39">
        <f t="shared" si="38"/>
        <v>0</v>
      </c>
      <c r="G275" s="39">
        <f t="shared" ref="G275:G338" si="42">IF(Pay_Num&lt;&gt;"",Total_Pay-Int,"")</f>
        <v>0</v>
      </c>
      <c r="H275" s="39">
        <f t="shared" ref="H275:H338" si="43">IF(Pay_Num&lt;&gt;"",Beg_Bal*Interest_Rate/Num_Pmt_Per_Year,"")</f>
        <v>0</v>
      </c>
      <c r="I275" s="39">
        <f t="shared" si="39"/>
        <v>0</v>
      </c>
      <c r="J275" s="39">
        <f>SUM($H$18:$H275)</f>
        <v>10617.664711148516</v>
      </c>
    </row>
    <row r="276" spans="1:10">
      <c r="A276" s="36">
        <f t="shared" si="40"/>
        <v>259</v>
      </c>
      <c r="B276" s="37">
        <f t="shared" si="36"/>
        <v>138641</v>
      </c>
      <c r="C276" s="39">
        <f t="shared" si="41"/>
        <v>0</v>
      </c>
      <c r="D276" s="39">
        <f t="shared" ref="D276:D339" si="44">IF(Pay_Num&lt;&gt;"",Scheduled_Monthly_Payment,"")</f>
        <v>33123.532942229707</v>
      </c>
      <c r="E276" s="40">
        <f t="shared" si="37"/>
        <v>0</v>
      </c>
      <c r="F276" s="39">
        <f t="shared" si="38"/>
        <v>0</v>
      </c>
      <c r="G276" s="39">
        <f t="shared" si="42"/>
        <v>0</v>
      </c>
      <c r="H276" s="39">
        <f t="shared" si="43"/>
        <v>0</v>
      </c>
      <c r="I276" s="39">
        <f t="shared" si="39"/>
        <v>0</v>
      </c>
      <c r="J276" s="39">
        <f>SUM($H$18:$H276)</f>
        <v>10617.664711148516</v>
      </c>
    </row>
    <row r="277" spans="1:10">
      <c r="A277" s="36">
        <f t="shared" si="40"/>
        <v>260</v>
      </c>
      <c r="B277" s="37">
        <f t="shared" si="36"/>
        <v>139007</v>
      </c>
      <c r="C277" s="39">
        <f t="shared" si="41"/>
        <v>0</v>
      </c>
      <c r="D277" s="39">
        <f t="shared" si="44"/>
        <v>33123.532942229707</v>
      </c>
      <c r="E277" s="40">
        <f t="shared" si="37"/>
        <v>0</v>
      </c>
      <c r="F277" s="39">
        <f t="shared" si="38"/>
        <v>0</v>
      </c>
      <c r="G277" s="39">
        <f t="shared" si="42"/>
        <v>0</v>
      </c>
      <c r="H277" s="39">
        <f t="shared" si="43"/>
        <v>0</v>
      </c>
      <c r="I277" s="39">
        <f t="shared" si="39"/>
        <v>0</v>
      </c>
      <c r="J277" s="39">
        <f>SUM($H$18:$H277)</f>
        <v>10617.664711148516</v>
      </c>
    </row>
    <row r="278" spans="1:10">
      <c r="A278" s="36">
        <f t="shared" si="40"/>
        <v>261</v>
      </c>
      <c r="B278" s="37">
        <f t="shared" si="36"/>
        <v>139372</v>
      </c>
      <c r="C278" s="39">
        <f t="shared" si="41"/>
        <v>0</v>
      </c>
      <c r="D278" s="39">
        <f t="shared" si="44"/>
        <v>33123.532942229707</v>
      </c>
      <c r="E278" s="40">
        <f t="shared" si="37"/>
        <v>0</v>
      </c>
      <c r="F278" s="39">
        <f t="shared" si="38"/>
        <v>0</v>
      </c>
      <c r="G278" s="39">
        <f t="shared" si="42"/>
        <v>0</v>
      </c>
      <c r="H278" s="39">
        <f t="shared" si="43"/>
        <v>0</v>
      </c>
      <c r="I278" s="39">
        <f t="shared" si="39"/>
        <v>0</v>
      </c>
      <c r="J278" s="39">
        <f>SUM($H$18:$H278)</f>
        <v>10617.664711148516</v>
      </c>
    </row>
    <row r="279" spans="1:10">
      <c r="A279" s="36">
        <f t="shared" si="40"/>
        <v>262</v>
      </c>
      <c r="B279" s="37">
        <f t="shared" si="36"/>
        <v>139737</v>
      </c>
      <c r="C279" s="39">
        <f t="shared" si="41"/>
        <v>0</v>
      </c>
      <c r="D279" s="39">
        <f t="shared" si="44"/>
        <v>33123.532942229707</v>
      </c>
      <c r="E279" s="40">
        <f t="shared" si="37"/>
        <v>0</v>
      </c>
      <c r="F279" s="39">
        <f t="shared" si="38"/>
        <v>0</v>
      </c>
      <c r="G279" s="39">
        <f t="shared" si="42"/>
        <v>0</v>
      </c>
      <c r="H279" s="39">
        <f t="shared" si="43"/>
        <v>0</v>
      </c>
      <c r="I279" s="39">
        <f t="shared" si="39"/>
        <v>0</v>
      </c>
      <c r="J279" s="39">
        <f>SUM($H$18:$H279)</f>
        <v>10617.664711148516</v>
      </c>
    </row>
    <row r="280" spans="1:10">
      <c r="A280" s="36">
        <f t="shared" si="40"/>
        <v>263</v>
      </c>
      <c r="B280" s="37">
        <f t="shared" si="36"/>
        <v>140102</v>
      </c>
      <c r="C280" s="39">
        <f t="shared" si="41"/>
        <v>0</v>
      </c>
      <c r="D280" s="39">
        <f t="shared" si="44"/>
        <v>33123.532942229707</v>
      </c>
      <c r="E280" s="40">
        <f t="shared" si="37"/>
        <v>0</v>
      </c>
      <c r="F280" s="39">
        <f t="shared" si="38"/>
        <v>0</v>
      </c>
      <c r="G280" s="39">
        <f t="shared" si="42"/>
        <v>0</v>
      </c>
      <c r="H280" s="39">
        <f t="shared" si="43"/>
        <v>0</v>
      </c>
      <c r="I280" s="39">
        <f t="shared" si="39"/>
        <v>0</v>
      </c>
      <c r="J280" s="39">
        <f>SUM($H$18:$H280)</f>
        <v>10617.664711148516</v>
      </c>
    </row>
    <row r="281" spans="1:10">
      <c r="A281" s="36">
        <f t="shared" si="40"/>
        <v>264</v>
      </c>
      <c r="B281" s="37">
        <f t="shared" si="36"/>
        <v>140468</v>
      </c>
      <c r="C281" s="39">
        <f t="shared" si="41"/>
        <v>0</v>
      </c>
      <c r="D281" s="39">
        <f t="shared" si="44"/>
        <v>33123.532942229707</v>
      </c>
      <c r="E281" s="40">
        <f t="shared" si="37"/>
        <v>0</v>
      </c>
      <c r="F281" s="39">
        <f t="shared" si="38"/>
        <v>0</v>
      </c>
      <c r="G281" s="39">
        <f t="shared" si="42"/>
        <v>0</v>
      </c>
      <c r="H281" s="39">
        <f t="shared" si="43"/>
        <v>0</v>
      </c>
      <c r="I281" s="39">
        <f t="shared" si="39"/>
        <v>0</v>
      </c>
      <c r="J281" s="39">
        <f>SUM($H$18:$H281)</f>
        <v>10617.664711148516</v>
      </c>
    </row>
    <row r="282" spans="1:10">
      <c r="A282" s="36">
        <f t="shared" si="40"/>
        <v>265</v>
      </c>
      <c r="B282" s="37">
        <f t="shared" si="36"/>
        <v>140833</v>
      </c>
      <c r="C282" s="39">
        <f t="shared" si="41"/>
        <v>0</v>
      </c>
      <c r="D282" s="39">
        <f t="shared" si="44"/>
        <v>33123.532942229707</v>
      </c>
      <c r="E282" s="40">
        <f t="shared" si="37"/>
        <v>0</v>
      </c>
      <c r="F282" s="39">
        <f t="shared" si="38"/>
        <v>0</v>
      </c>
      <c r="G282" s="39">
        <f t="shared" si="42"/>
        <v>0</v>
      </c>
      <c r="H282" s="39">
        <f t="shared" si="43"/>
        <v>0</v>
      </c>
      <c r="I282" s="39">
        <f t="shared" si="39"/>
        <v>0</v>
      </c>
      <c r="J282" s="39">
        <f>SUM($H$18:$H282)</f>
        <v>10617.664711148516</v>
      </c>
    </row>
    <row r="283" spans="1:10">
      <c r="A283" s="36">
        <f t="shared" si="40"/>
        <v>266</v>
      </c>
      <c r="B283" s="37">
        <f t="shared" si="36"/>
        <v>141198</v>
      </c>
      <c r="C283" s="39">
        <f t="shared" si="41"/>
        <v>0</v>
      </c>
      <c r="D283" s="39">
        <f t="shared" si="44"/>
        <v>33123.532942229707</v>
      </c>
      <c r="E283" s="40">
        <f t="shared" si="37"/>
        <v>0</v>
      </c>
      <c r="F283" s="39">
        <f t="shared" si="38"/>
        <v>0</v>
      </c>
      <c r="G283" s="39">
        <f t="shared" si="42"/>
        <v>0</v>
      </c>
      <c r="H283" s="39">
        <f t="shared" si="43"/>
        <v>0</v>
      </c>
      <c r="I283" s="39">
        <f t="shared" si="39"/>
        <v>0</v>
      </c>
      <c r="J283" s="39">
        <f>SUM($H$18:$H283)</f>
        <v>10617.664711148516</v>
      </c>
    </row>
    <row r="284" spans="1:10">
      <c r="A284" s="36">
        <f t="shared" si="40"/>
        <v>267</v>
      </c>
      <c r="B284" s="37">
        <f t="shared" si="36"/>
        <v>141563</v>
      </c>
      <c r="C284" s="39">
        <f t="shared" si="41"/>
        <v>0</v>
      </c>
      <c r="D284" s="39">
        <f t="shared" si="44"/>
        <v>33123.532942229707</v>
      </c>
      <c r="E284" s="40">
        <f t="shared" si="37"/>
        <v>0</v>
      </c>
      <c r="F284" s="39">
        <f t="shared" si="38"/>
        <v>0</v>
      </c>
      <c r="G284" s="39">
        <f t="shared" si="42"/>
        <v>0</v>
      </c>
      <c r="H284" s="39">
        <f t="shared" si="43"/>
        <v>0</v>
      </c>
      <c r="I284" s="39">
        <f t="shared" si="39"/>
        <v>0</v>
      </c>
      <c r="J284" s="39">
        <f>SUM($H$18:$H284)</f>
        <v>10617.664711148516</v>
      </c>
    </row>
    <row r="285" spans="1:10">
      <c r="A285" s="36">
        <f t="shared" si="40"/>
        <v>268</v>
      </c>
      <c r="B285" s="37">
        <f t="shared" si="36"/>
        <v>141929</v>
      </c>
      <c r="C285" s="39">
        <f t="shared" si="41"/>
        <v>0</v>
      </c>
      <c r="D285" s="39">
        <f t="shared" si="44"/>
        <v>33123.532942229707</v>
      </c>
      <c r="E285" s="40">
        <f t="shared" si="37"/>
        <v>0</v>
      </c>
      <c r="F285" s="39">
        <f t="shared" si="38"/>
        <v>0</v>
      </c>
      <c r="G285" s="39">
        <f t="shared" si="42"/>
        <v>0</v>
      </c>
      <c r="H285" s="39">
        <f t="shared" si="43"/>
        <v>0</v>
      </c>
      <c r="I285" s="39">
        <f t="shared" si="39"/>
        <v>0</v>
      </c>
      <c r="J285" s="39">
        <f>SUM($H$18:$H285)</f>
        <v>10617.664711148516</v>
      </c>
    </row>
    <row r="286" spans="1:10">
      <c r="A286" s="36">
        <f t="shared" si="40"/>
        <v>269</v>
      </c>
      <c r="B286" s="37">
        <f t="shared" si="36"/>
        <v>142294</v>
      </c>
      <c r="C286" s="39">
        <f t="shared" si="41"/>
        <v>0</v>
      </c>
      <c r="D286" s="39">
        <f t="shared" si="44"/>
        <v>33123.532942229707</v>
      </c>
      <c r="E286" s="40">
        <f t="shared" si="37"/>
        <v>0</v>
      </c>
      <c r="F286" s="39">
        <f t="shared" si="38"/>
        <v>0</v>
      </c>
      <c r="G286" s="39">
        <f t="shared" si="42"/>
        <v>0</v>
      </c>
      <c r="H286" s="39">
        <f t="shared" si="43"/>
        <v>0</v>
      </c>
      <c r="I286" s="39">
        <f t="shared" si="39"/>
        <v>0</v>
      </c>
      <c r="J286" s="39">
        <f>SUM($H$18:$H286)</f>
        <v>10617.664711148516</v>
      </c>
    </row>
    <row r="287" spans="1:10">
      <c r="A287" s="36">
        <f t="shared" si="40"/>
        <v>270</v>
      </c>
      <c r="B287" s="37">
        <f t="shared" si="36"/>
        <v>142659</v>
      </c>
      <c r="C287" s="39">
        <f t="shared" si="41"/>
        <v>0</v>
      </c>
      <c r="D287" s="39">
        <f t="shared" si="44"/>
        <v>33123.532942229707</v>
      </c>
      <c r="E287" s="40">
        <f t="shared" si="37"/>
        <v>0</v>
      </c>
      <c r="F287" s="39">
        <f t="shared" si="38"/>
        <v>0</v>
      </c>
      <c r="G287" s="39">
        <f t="shared" si="42"/>
        <v>0</v>
      </c>
      <c r="H287" s="39">
        <f t="shared" si="43"/>
        <v>0</v>
      </c>
      <c r="I287" s="39">
        <f t="shared" si="39"/>
        <v>0</v>
      </c>
      <c r="J287" s="39">
        <f>SUM($H$18:$H287)</f>
        <v>10617.664711148516</v>
      </c>
    </row>
    <row r="288" spans="1:10">
      <c r="A288" s="36">
        <f t="shared" si="40"/>
        <v>271</v>
      </c>
      <c r="B288" s="37">
        <f t="shared" si="36"/>
        <v>143024</v>
      </c>
      <c r="C288" s="39">
        <f t="shared" si="41"/>
        <v>0</v>
      </c>
      <c r="D288" s="39">
        <f t="shared" si="44"/>
        <v>33123.532942229707</v>
      </c>
      <c r="E288" s="40">
        <f t="shared" si="37"/>
        <v>0</v>
      </c>
      <c r="F288" s="39">
        <f t="shared" si="38"/>
        <v>0</v>
      </c>
      <c r="G288" s="39">
        <f t="shared" si="42"/>
        <v>0</v>
      </c>
      <c r="H288" s="39">
        <f t="shared" si="43"/>
        <v>0</v>
      </c>
      <c r="I288" s="39">
        <f t="shared" si="39"/>
        <v>0</v>
      </c>
      <c r="J288" s="39">
        <f>SUM($H$18:$H288)</f>
        <v>10617.664711148516</v>
      </c>
    </row>
    <row r="289" spans="1:10">
      <c r="A289" s="36">
        <f t="shared" si="40"/>
        <v>272</v>
      </c>
      <c r="B289" s="37">
        <f t="shared" si="36"/>
        <v>143390</v>
      </c>
      <c r="C289" s="39">
        <f t="shared" si="41"/>
        <v>0</v>
      </c>
      <c r="D289" s="39">
        <f t="shared" si="44"/>
        <v>33123.532942229707</v>
      </c>
      <c r="E289" s="40">
        <f t="shared" si="37"/>
        <v>0</v>
      </c>
      <c r="F289" s="39">
        <f t="shared" si="38"/>
        <v>0</v>
      </c>
      <c r="G289" s="39">
        <f t="shared" si="42"/>
        <v>0</v>
      </c>
      <c r="H289" s="39">
        <f t="shared" si="43"/>
        <v>0</v>
      </c>
      <c r="I289" s="39">
        <f t="shared" si="39"/>
        <v>0</v>
      </c>
      <c r="J289" s="39">
        <f>SUM($H$18:$H289)</f>
        <v>10617.664711148516</v>
      </c>
    </row>
    <row r="290" spans="1:10">
      <c r="A290" s="36">
        <f t="shared" si="40"/>
        <v>273</v>
      </c>
      <c r="B290" s="37">
        <f t="shared" si="36"/>
        <v>143755</v>
      </c>
      <c r="C290" s="39">
        <f t="shared" si="41"/>
        <v>0</v>
      </c>
      <c r="D290" s="39">
        <f t="shared" si="44"/>
        <v>33123.532942229707</v>
      </c>
      <c r="E290" s="40">
        <f t="shared" si="37"/>
        <v>0</v>
      </c>
      <c r="F290" s="39">
        <f t="shared" si="38"/>
        <v>0</v>
      </c>
      <c r="G290" s="39">
        <f t="shared" si="42"/>
        <v>0</v>
      </c>
      <c r="H290" s="39">
        <f t="shared" si="43"/>
        <v>0</v>
      </c>
      <c r="I290" s="39">
        <f t="shared" si="39"/>
        <v>0</v>
      </c>
      <c r="J290" s="39">
        <f>SUM($H$18:$H290)</f>
        <v>10617.664711148516</v>
      </c>
    </row>
    <row r="291" spans="1:10">
      <c r="A291" s="36">
        <f t="shared" si="40"/>
        <v>274</v>
      </c>
      <c r="B291" s="37">
        <f t="shared" si="36"/>
        <v>144120</v>
      </c>
      <c r="C291" s="39">
        <f t="shared" si="41"/>
        <v>0</v>
      </c>
      <c r="D291" s="39">
        <f t="shared" si="44"/>
        <v>33123.532942229707</v>
      </c>
      <c r="E291" s="40">
        <f t="shared" si="37"/>
        <v>0</v>
      </c>
      <c r="F291" s="39">
        <f t="shared" si="38"/>
        <v>0</v>
      </c>
      <c r="G291" s="39">
        <f t="shared" si="42"/>
        <v>0</v>
      </c>
      <c r="H291" s="39">
        <f t="shared" si="43"/>
        <v>0</v>
      </c>
      <c r="I291" s="39">
        <f t="shared" si="39"/>
        <v>0</v>
      </c>
      <c r="J291" s="39">
        <f>SUM($H$18:$H291)</f>
        <v>10617.664711148516</v>
      </c>
    </row>
    <row r="292" spans="1:10">
      <c r="A292" s="36">
        <f t="shared" si="40"/>
        <v>275</v>
      </c>
      <c r="B292" s="37">
        <f t="shared" si="36"/>
        <v>144485</v>
      </c>
      <c r="C292" s="39">
        <f t="shared" si="41"/>
        <v>0</v>
      </c>
      <c r="D292" s="39">
        <f t="shared" si="44"/>
        <v>33123.532942229707</v>
      </c>
      <c r="E292" s="40">
        <f t="shared" si="37"/>
        <v>0</v>
      </c>
      <c r="F292" s="39">
        <f t="shared" si="38"/>
        <v>0</v>
      </c>
      <c r="G292" s="39">
        <f t="shared" si="42"/>
        <v>0</v>
      </c>
      <c r="H292" s="39">
        <f t="shared" si="43"/>
        <v>0</v>
      </c>
      <c r="I292" s="39">
        <f t="shared" si="39"/>
        <v>0</v>
      </c>
      <c r="J292" s="39">
        <f>SUM($H$18:$H292)</f>
        <v>10617.664711148516</v>
      </c>
    </row>
    <row r="293" spans="1:10">
      <c r="A293" s="36">
        <f t="shared" si="40"/>
        <v>276</v>
      </c>
      <c r="B293" s="37">
        <f t="shared" si="36"/>
        <v>144851</v>
      </c>
      <c r="C293" s="39">
        <f t="shared" si="41"/>
        <v>0</v>
      </c>
      <c r="D293" s="39">
        <f t="shared" si="44"/>
        <v>33123.532942229707</v>
      </c>
      <c r="E293" s="40">
        <f t="shared" si="37"/>
        <v>0</v>
      </c>
      <c r="F293" s="39">
        <f t="shared" si="38"/>
        <v>0</v>
      </c>
      <c r="G293" s="39">
        <f t="shared" si="42"/>
        <v>0</v>
      </c>
      <c r="H293" s="39">
        <f t="shared" si="43"/>
        <v>0</v>
      </c>
      <c r="I293" s="39">
        <f t="shared" si="39"/>
        <v>0</v>
      </c>
      <c r="J293" s="39">
        <f>SUM($H$18:$H293)</f>
        <v>10617.664711148516</v>
      </c>
    </row>
    <row r="294" spans="1:10">
      <c r="A294" s="36">
        <f t="shared" si="40"/>
        <v>277</v>
      </c>
      <c r="B294" s="37">
        <f t="shared" si="36"/>
        <v>145216</v>
      </c>
      <c r="C294" s="39">
        <f t="shared" si="41"/>
        <v>0</v>
      </c>
      <c r="D294" s="39">
        <f t="shared" si="44"/>
        <v>33123.532942229707</v>
      </c>
      <c r="E294" s="40">
        <f t="shared" si="37"/>
        <v>0</v>
      </c>
      <c r="F294" s="39">
        <f t="shared" si="38"/>
        <v>0</v>
      </c>
      <c r="G294" s="39">
        <f t="shared" si="42"/>
        <v>0</v>
      </c>
      <c r="H294" s="39">
        <f t="shared" si="43"/>
        <v>0</v>
      </c>
      <c r="I294" s="39">
        <f t="shared" si="39"/>
        <v>0</v>
      </c>
      <c r="J294" s="39">
        <f>SUM($H$18:$H294)</f>
        <v>10617.664711148516</v>
      </c>
    </row>
    <row r="295" spans="1:10">
      <c r="A295" s="36">
        <f t="shared" si="40"/>
        <v>278</v>
      </c>
      <c r="B295" s="37">
        <f t="shared" si="36"/>
        <v>145581</v>
      </c>
      <c r="C295" s="39">
        <f t="shared" si="41"/>
        <v>0</v>
      </c>
      <c r="D295" s="39">
        <f t="shared" si="44"/>
        <v>33123.532942229707</v>
      </c>
      <c r="E295" s="40">
        <f t="shared" si="37"/>
        <v>0</v>
      </c>
      <c r="F295" s="39">
        <f t="shared" si="38"/>
        <v>0</v>
      </c>
      <c r="G295" s="39">
        <f t="shared" si="42"/>
        <v>0</v>
      </c>
      <c r="H295" s="39">
        <f t="shared" si="43"/>
        <v>0</v>
      </c>
      <c r="I295" s="39">
        <f t="shared" si="39"/>
        <v>0</v>
      </c>
      <c r="J295" s="39">
        <f>SUM($H$18:$H295)</f>
        <v>10617.664711148516</v>
      </c>
    </row>
    <row r="296" spans="1:10">
      <c r="A296" s="36">
        <f t="shared" si="40"/>
        <v>279</v>
      </c>
      <c r="B296" s="37">
        <f t="shared" si="36"/>
        <v>145946</v>
      </c>
      <c r="C296" s="39">
        <f t="shared" si="41"/>
        <v>0</v>
      </c>
      <c r="D296" s="39">
        <f t="shared" si="44"/>
        <v>33123.532942229707</v>
      </c>
      <c r="E296" s="40">
        <f t="shared" si="37"/>
        <v>0</v>
      </c>
      <c r="F296" s="39">
        <f t="shared" si="38"/>
        <v>0</v>
      </c>
      <c r="G296" s="39">
        <f t="shared" si="42"/>
        <v>0</v>
      </c>
      <c r="H296" s="39">
        <f t="shared" si="43"/>
        <v>0</v>
      </c>
      <c r="I296" s="39">
        <f t="shared" si="39"/>
        <v>0</v>
      </c>
      <c r="J296" s="39">
        <f>SUM($H$18:$H296)</f>
        <v>10617.664711148516</v>
      </c>
    </row>
    <row r="297" spans="1:10">
      <c r="A297" s="36">
        <f t="shared" si="40"/>
        <v>280</v>
      </c>
      <c r="B297" s="37">
        <f t="shared" si="36"/>
        <v>146311</v>
      </c>
      <c r="C297" s="39">
        <f t="shared" si="41"/>
        <v>0</v>
      </c>
      <c r="D297" s="39">
        <f t="shared" si="44"/>
        <v>33123.532942229707</v>
      </c>
      <c r="E297" s="40">
        <f t="shared" si="37"/>
        <v>0</v>
      </c>
      <c r="F297" s="39">
        <f t="shared" si="38"/>
        <v>0</v>
      </c>
      <c r="G297" s="39">
        <f t="shared" si="42"/>
        <v>0</v>
      </c>
      <c r="H297" s="39">
        <f t="shared" si="43"/>
        <v>0</v>
      </c>
      <c r="I297" s="39">
        <f t="shared" si="39"/>
        <v>0</v>
      </c>
      <c r="J297" s="39">
        <f>SUM($H$18:$H297)</f>
        <v>10617.664711148516</v>
      </c>
    </row>
    <row r="298" spans="1:10">
      <c r="A298" s="36">
        <f t="shared" si="40"/>
        <v>281</v>
      </c>
      <c r="B298" s="37">
        <f t="shared" si="36"/>
        <v>146676</v>
      </c>
      <c r="C298" s="39">
        <f t="shared" si="41"/>
        <v>0</v>
      </c>
      <c r="D298" s="39">
        <f t="shared" si="44"/>
        <v>33123.532942229707</v>
      </c>
      <c r="E298" s="40">
        <f t="shared" si="37"/>
        <v>0</v>
      </c>
      <c r="F298" s="39">
        <f t="shared" si="38"/>
        <v>0</v>
      </c>
      <c r="G298" s="39">
        <f t="shared" si="42"/>
        <v>0</v>
      </c>
      <c r="H298" s="39">
        <f t="shared" si="43"/>
        <v>0</v>
      </c>
      <c r="I298" s="39">
        <f t="shared" si="39"/>
        <v>0</v>
      </c>
      <c r="J298" s="39">
        <f>SUM($H$18:$H298)</f>
        <v>10617.664711148516</v>
      </c>
    </row>
    <row r="299" spans="1:10">
      <c r="A299" s="36">
        <f t="shared" si="40"/>
        <v>282</v>
      </c>
      <c r="B299" s="37">
        <f t="shared" si="36"/>
        <v>147041</v>
      </c>
      <c r="C299" s="39">
        <f t="shared" si="41"/>
        <v>0</v>
      </c>
      <c r="D299" s="39">
        <f t="shared" si="44"/>
        <v>33123.532942229707</v>
      </c>
      <c r="E299" s="40">
        <f t="shared" si="37"/>
        <v>0</v>
      </c>
      <c r="F299" s="39">
        <f t="shared" si="38"/>
        <v>0</v>
      </c>
      <c r="G299" s="39">
        <f t="shared" si="42"/>
        <v>0</v>
      </c>
      <c r="H299" s="39">
        <f t="shared" si="43"/>
        <v>0</v>
      </c>
      <c r="I299" s="39">
        <f t="shared" si="39"/>
        <v>0</v>
      </c>
      <c r="J299" s="39">
        <f>SUM($H$18:$H299)</f>
        <v>10617.664711148516</v>
      </c>
    </row>
    <row r="300" spans="1:10">
      <c r="A300" s="36">
        <f t="shared" si="40"/>
        <v>283</v>
      </c>
      <c r="B300" s="37">
        <f t="shared" si="36"/>
        <v>147406</v>
      </c>
      <c r="C300" s="39">
        <f t="shared" si="41"/>
        <v>0</v>
      </c>
      <c r="D300" s="39">
        <f t="shared" si="44"/>
        <v>33123.532942229707</v>
      </c>
      <c r="E300" s="40">
        <f t="shared" si="37"/>
        <v>0</v>
      </c>
      <c r="F300" s="39">
        <f t="shared" si="38"/>
        <v>0</v>
      </c>
      <c r="G300" s="39">
        <f t="shared" si="42"/>
        <v>0</v>
      </c>
      <c r="H300" s="39">
        <f t="shared" si="43"/>
        <v>0</v>
      </c>
      <c r="I300" s="39">
        <f t="shared" si="39"/>
        <v>0</v>
      </c>
      <c r="J300" s="39">
        <f>SUM($H$18:$H300)</f>
        <v>10617.664711148516</v>
      </c>
    </row>
    <row r="301" spans="1:10">
      <c r="A301" s="36">
        <f t="shared" si="40"/>
        <v>284</v>
      </c>
      <c r="B301" s="37">
        <f t="shared" si="36"/>
        <v>147772</v>
      </c>
      <c r="C301" s="39">
        <f t="shared" si="41"/>
        <v>0</v>
      </c>
      <c r="D301" s="39">
        <f t="shared" si="44"/>
        <v>33123.532942229707</v>
      </c>
      <c r="E301" s="40">
        <f t="shared" si="37"/>
        <v>0</v>
      </c>
      <c r="F301" s="39">
        <f t="shared" si="38"/>
        <v>0</v>
      </c>
      <c r="G301" s="39">
        <f t="shared" si="42"/>
        <v>0</v>
      </c>
      <c r="H301" s="39">
        <f t="shared" si="43"/>
        <v>0</v>
      </c>
      <c r="I301" s="39">
        <f t="shared" si="39"/>
        <v>0</v>
      </c>
      <c r="J301" s="39">
        <f>SUM($H$18:$H301)</f>
        <v>10617.664711148516</v>
      </c>
    </row>
    <row r="302" spans="1:10">
      <c r="A302" s="36">
        <f t="shared" si="40"/>
        <v>285</v>
      </c>
      <c r="B302" s="37">
        <f t="shared" si="36"/>
        <v>148137</v>
      </c>
      <c r="C302" s="39">
        <f t="shared" si="41"/>
        <v>0</v>
      </c>
      <c r="D302" s="39">
        <f t="shared" si="44"/>
        <v>33123.532942229707</v>
      </c>
      <c r="E302" s="40">
        <f t="shared" si="37"/>
        <v>0</v>
      </c>
      <c r="F302" s="39">
        <f t="shared" si="38"/>
        <v>0</v>
      </c>
      <c r="G302" s="39">
        <f t="shared" si="42"/>
        <v>0</v>
      </c>
      <c r="H302" s="39">
        <f t="shared" si="43"/>
        <v>0</v>
      </c>
      <c r="I302" s="39">
        <f t="shared" si="39"/>
        <v>0</v>
      </c>
      <c r="J302" s="39">
        <f>SUM($H$18:$H302)</f>
        <v>10617.664711148516</v>
      </c>
    </row>
    <row r="303" spans="1:10">
      <c r="A303" s="36">
        <f t="shared" si="40"/>
        <v>286</v>
      </c>
      <c r="B303" s="37">
        <f t="shared" si="36"/>
        <v>148502</v>
      </c>
      <c r="C303" s="39">
        <f t="shared" si="41"/>
        <v>0</v>
      </c>
      <c r="D303" s="39">
        <f t="shared" si="44"/>
        <v>33123.532942229707</v>
      </c>
      <c r="E303" s="40">
        <f t="shared" si="37"/>
        <v>0</v>
      </c>
      <c r="F303" s="39">
        <f t="shared" si="38"/>
        <v>0</v>
      </c>
      <c r="G303" s="39">
        <f t="shared" si="42"/>
        <v>0</v>
      </c>
      <c r="H303" s="39">
        <f t="shared" si="43"/>
        <v>0</v>
      </c>
      <c r="I303" s="39">
        <f t="shared" si="39"/>
        <v>0</v>
      </c>
      <c r="J303" s="39">
        <f>SUM($H$18:$H303)</f>
        <v>10617.664711148516</v>
      </c>
    </row>
    <row r="304" spans="1:10">
      <c r="A304" s="36">
        <f t="shared" si="40"/>
        <v>287</v>
      </c>
      <c r="B304" s="37">
        <f t="shared" si="36"/>
        <v>148867</v>
      </c>
      <c r="C304" s="39">
        <f t="shared" si="41"/>
        <v>0</v>
      </c>
      <c r="D304" s="39">
        <f t="shared" si="44"/>
        <v>33123.532942229707</v>
      </c>
      <c r="E304" s="40">
        <f t="shared" si="37"/>
        <v>0</v>
      </c>
      <c r="F304" s="39">
        <f t="shared" si="38"/>
        <v>0</v>
      </c>
      <c r="G304" s="39">
        <f t="shared" si="42"/>
        <v>0</v>
      </c>
      <c r="H304" s="39">
        <f t="shared" si="43"/>
        <v>0</v>
      </c>
      <c r="I304" s="39">
        <f t="shared" si="39"/>
        <v>0</v>
      </c>
      <c r="J304" s="39">
        <f>SUM($H$18:$H304)</f>
        <v>10617.664711148516</v>
      </c>
    </row>
    <row r="305" spans="1:10">
      <c r="A305" s="36">
        <f t="shared" si="40"/>
        <v>288</v>
      </c>
      <c r="B305" s="37">
        <f t="shared" si="36"/>
        <v>149233</v>
      </c>
      <c r="C305" s="39">
        <f t="shared" si="41"/>
        <v>0</v>
      </c>
      <c r="D305" s="39">
        <f t="shared" si="44"/>
        <v>33123.532942229707</v>
      </c>
      <c r="E305" s="40">
        <f t="shared" si="37"/>
        <v>0</v>
      </c>
      <c r="F305" s="39">
        <f t="shared" si="38"/>
        <v>0</v>
      </c>
      <c r="G305" s="39">
        <f t="shared" si="42"/>
        <v>0</v>
      </c>
      <c r="H305" s="39">
        <f t="shared" si="43"/>
        <v>0</v>
      </c>
      <c r="I305" s="39">
        <f t="shared" si="39"/>
        <v>0</v>
      </c>
      <c r="J305" s="39">
        <f>SUM($H$18:$H305)</f>
        <v>10617.664711148516</v>
      </c>
    </row>
    <row r="306" spans="1:10">
      <c r="A306" s="36">
        <f t="shared" si="40"/>
        <v>289</v>
      </c>
      <c r="B306" s="37">
        <f t="shared" si="36"/>
        <v>149598</v>
      </c>
      <c r="C306" s="39">
        <f t="shared" si="41"/>
        <v>0</v>
      </c>
      <c r="D306" s="39">
        <f t="shared" si="44"/>
        <v>33123.532942229707</v>
      </c>
      <c r="E306" s="40">
        <f t="shared" si="37"/>
        <v>0</v>
      </c>
      <c r="F306" s="39">
        <f t="shared" si="38"/>
        <v>0</v>
      </c>
      <c r="G306" s="39">
        <f t="shared" si="42"/>
        <v>0</v>
      </c>
      <c r="H306" s="39">
        <f t="shared" si="43"/>
        <v>0</v>
      </c>
      <c r="I306" s="39">
        <f t="shared" si="39"/>
        <v>0</v>
      </c>
      <c r="J306" s="39">
        <f>SUM($H$18:$H306)</f>
        <v>10617.664711148516</v>
      </c>
    </row>
    <row r="307" spans="1:10">
      <c r="A307" s="36">
        <f t="shared" si="40"/>
        <v>290</v>
      </c>
      <c r="B307" s="37">
        <f t="shared" si="36"/>
        <v>149963</v>
      </c>
      <c r="C307" s="39">
        <f t="shared" si="41"/>
        <v>0</v>
      </c>
      <c r="D307" s="39">
        <f t="shared" si="44"/>
        <v>33123.532942229707</v>
      </c>
      <c r="E307" s="40">
        <f t="shared" si="37"/>
        <v>0</v>
      </c>
      <c r="F307" s="39">
        <f t="shared" si="38"/>
        <v>0</v>
      </c>
      <c r="G307" s="39">
        <f t="shared" si="42"/>
        <v>0</v>
      </c>
      <c r="H307" s="39">
        <f t="shared" si="43"/>
        <v>0</v>
      </c>
      <c r="I307" s="39">
        <f t="shared" si="39"/>
        <v>0</v>
      </c>
      <c r="J307" s="39">
        <f>SUM($H$18:$H307)</f>
        <v>10617.664711148516</v>
      </c>
    </row>
    <row r="308" spans="1:10">
      <c r="A308" s="36">
        <f t="shared" si="40"/>
        <v>291</v>
      </c>
      <c r="B308" s="37">
        <f t="shared" si="36"/>
        <v>150328</v>
      </c>
      <c r="C308" s="39">
        <f t="shared" si="41"/>
        <v>0</v>
      </c>
      <c r="D308" s="39">
        <f t="shared" si="44"/>
        <v>33123.532942229707</v>
      </c>
      <c r="E308" s="40">
        <f t="shared" si="37"/>
        <v>0</v>
      </c>
      <c r="F308" s="39">
        <f t="shared" si="38"/>
        <v>0</v>
      </c>
      <c r="G308" s="39">
        <f t="shared" si="42"/>
        <v>0</v>
      </c>
      <c r="H308" s="39">
        <f t="shared" si="43"/>
        <v>0</v>
      </c>
      <c r="I308" s="39">
        <f t="shared" si="39"/>
        <v>0</v>
      </c>
      <c r="J308" s="39">
        <f>SUM($H$18:$H308)</f>
        <v>10617.664711148516</v>
      </c>
    </row>
    <row r="309" spans="1:10">
      <c r="A309" s="36">
        <f t="shared" si="40"/>
        <v>292</v>
      </c>
      <c r="B309" s="37">
        <f t="shared" si="36"/>
        <v>150694</v>
      </c>
      <c r="C309" s="39">
        <f t="shared" si="41"/>
        <v>0</v>
      </c>
      <c r="D309" s="39">
        <f t="shared" si="44"/>
        <v>33123.532942229707</v>
      </c>
      <c r="E309" s="40">
        <f t="shared" si="37"/>
        <v>0</v>
      </c>
      <c r="F309" s="39">
        <f t="shared" si="38"/>
        <v>0</v>
      </c>
      <c r="G309" s="39">
        <f t="shared" si="42"/>
        <v>0</v>
      </c>
      <c r="H309" s="39">
        <f t="shared" si="43"/>
        <v>0</v>
      </c>
      <c r="I309" s="39">
        <f t="shared" si="39"/>
        <v>0</v>
      </c>
      <c r="J309" s="39">
        <f>SUM($H$18:$H309)</f>
        <v>10617.664711148516</v>
      </c>
    </row>
    <row r="310" spans="1:10">
      <c r="A310" s="36">
        <f t="shared" si="40"/>
        <v>293</v>
      </c>
      <c r="B310" s="37">
        <f t="shared" si="36"/>
        <v>151059</v>
      </c>
      <c r="C310" s="39">
        <f t="shared" si="41"/>
        <v>0</v>
      </c>
      <c r="D310" s="39">
        <f t="shared" si="44"/>
        <v>33123.532942229707</v>
      </c>
      <c r="E310" s="40">
        <f t="shared" si="37"/>
        <v>0</v>
      </c>
      <c r="F310" s="39">
        <f t="shared" si="38"/>
        <v>0</v>
      </c>
      <c r="G310" s="39">
        <f t="shared" si="42"/>
        <v>0</v>
      </c>
      <c r="H310" s="39">
        <f t="shared" si="43"/>
        <v>0</v>
      </c>
      <c r="I310" s="39">
        <f t="shared" si="39"/>
        <v>0</v>
      </c>
      <c r="J310" s="39">
        <f>SUM($H$18:$H310)</f>
        <v>10617.664711148516</v>
      </c>
    </row>
    <row r="311" spans="1:10">
      <c r="A311" s="36">
        <f t="shared" si="40"/>
        <v>294</v>
      </c>
      <c r="B311" s="37">
        <f t="shared" si="36"/>
        <v>151424</v>
      </c>
      <c r="C311" s="39">
        <f t="shared" si="41"/>
        <v>0</v>
      </c>
      <c r="D311" s="39">
        <f t="shared" si="44"/>
        <v>33123.532942229707</v>
      </c>
      <c r="E311" s="40">
        <f t="shared" si="37"/>
        <v>0</v>
      </c>
      <c r="F311" s="39">
        <f t="shared" si="38"/>
        <v>0</v>
      </c>
      <c r="G311" s="39">
        <f t="shared" si="42"/>
        <v>0</v>
      </c>
      <c r="H311" s="39">
        <f t="shared" si="43"/>
        <v>0</v>
      </c>
      <c r="I311" s="39">
        <f t="shared" si="39"/>
        <v>0</v>
      </c>
      <c r="J311" s="39">
        <f>SUM($H$18:$H311)</f>
        <v>10617.664711148516</v>
      </c>
    </row>
    <row r="312" spans="1:10">
      <c r="A312" s="36">
        <f t="shared" si="40"/>
        <v>295</v>
      </c>
      <c r="B312" s="37">
        <f t="shared" si="36"/>
        <v>151789</v>
      </c>
      <c r="C312" s="39">
        <f t="shared" si="41"/>
        <v>0</v>
      </c>
      <c r="D312" s="39">
        <f t="shared" si="44"/>
        <v>33123.532942229707</v>
      </c>
      <c r="E312" s="40">
        <f t="shared" si="37"/>
        <v>0</v>
      </c>
      <c r="F312" s="39">
        <f t="shared" si="38"/>
        <v>0</v>
      </c>
      <c r="G312" s="39">
        <f t="shared" si="42"/>
        <v>0</v>
      </c>
      <c r="H312" s="39">
        <f t="shared" si="43"/>
        <v>0</v>
      </c>
      <c r="I312" s="39">
        <f t="shared" si="39"/>
        <v>0</v>
      </c>
      <c r="J312" s="39">
        <f>SUM($H$18:$H312)</f>
        <v>10617.664711148516</v>
      </c>
    </row>
    <row r="313" spans="1:10">
      <c r="A313" s="36">
        <f t="shared" si="40"/>
        <v>296</v>
      </c>
      <c r="B313" s="37">
        <f t="shared" si="36"/>
        <v>152155</v>
      </c>
      <c r="C313" s="39">
        <f t="shared" si="41"/>
        <v>0</v>
      </c>
      <c r="D313" s="39">
        <f t="shared" si="44"/>
        <v>33123.532942229707</v>
      </c>
      <c r="E313" s="40">
        <f t="shared" si="37"/>
        <v>0</v>
      </c>
      <c r="F313" s="39">
        <f t="shared" si="38"/>
        <v>0</v>
      </c>
      <c r="G313" s="39">
        <f t="shared" si="42"/>
        <v>0</v>
      </c>
      <c r="H313" s="39">
        <f t="shared" si="43"/>
        <v>0</v>
      </c>
      <c r="I313" s="39">
        <f t="shared" si="39"/>
        <v>0</v>
      </c>
      <c r="J313" s="39">
        <f>SUM($H$18:$H313)</f>
        <v>10617.664711148516</v>
      </c>
    </row>
    <row r="314" spans="1:10">
      <c r="A314" s="36">
        <f t="shared" si="40"/>
        <v>297</v>
      </c>
      <c r="B314" s="37">
        <f t="shared" si="36"/>
        <v>152520</v>
      </c>
      <c r="C314" s="39">
        <f t="shared" si="41"/>
        <v>0</v>
      </c>
      <c r="D314" s="39">
        <f t="shared" si="44"/>
        <v>33123.532942229707</v>
      </c>
      <c r="E314" s="40">
        <f t="shared" si="37"/>
        <v>0</v>
      </c>
      <c r="F314" s="39">
        <f t="shared" si="38"/>
        <v>0</v>
      </c>
      <c r="G314" s="39">
        <f t="shared" si="42"/>
        <v>0</v>
      </c>
      <c r="H314" s="39">
        <f t="shared" si="43"/>
        <v>0</v>
      </c>
      <c r="I314" s="39">
        <f t="shared" si="39"/>
        <v>0</v>
      </c>
      <c r="J314" s="39">
        <f>SUM($H$18:$H314)</f>
        <v>10617.664711148516</v>
      </c>
    </row>
    <row r="315" spans="1:10">
      <c r="A315" s="36">
        <f t="shared" si="40"/>
        <v>298</v>
      </c>
      <c r="B315" s="37">
        <f t="shared" si="36"/>
        <v>152885</v>
      </c>
      <c r="C315" s="39">
        <f t="shared" si="41"/>
        <v>0</v>
      </c>
      <c r="D315" s="39">
        <f t="shared" si="44"/>
        <v>33123.532942229707</v>
      </c>
      <c r="E315" s="40">
        <f t="shared" si="37"/>
        <v>0</v>
      </c>
      <c r="F315" s="39">
        <f t="shared" si="38"/>
        <v>0</v>
      </c>
      <c r="G315" s="39">
        <f t="shared" si="42"/>
        <v>0</v>
      </c>
      <c r="H315" s="39">
        <f t="shared" si="43"/>
        <v>0</v>
      </c>
      <c r="I315" s="39">
        <f t="shared" si="39"/>
        <v>0</v>
      </c>
      <c r="J315" s="39">
        <f>SUM($H$18:$H315)</f>
        <v>10617.664711148516</v>
      </c>
    </row>
    <row r="316" spans="1:10">
      <c r="A316" s="36">
        <f t="shared" si="40"/>
        <v>299</v>
      </c>
      <c r="B316" s="37">
        <f t="shared" si="36"/>
        <v>153250</v>
      </c>
      <c r="C316" s="39">
        <f t="shared" si="41"/>
        <v>0</v>
      </c>
      <c r="D316" s="39">
        <f t="shared" si="44"/>
        <v>33123.532942229707</v>
      </c>
      <c r="E316" s="40">
        <f t="shared" si="37"/>
        <v>0</v>
      </c>
      <c r="F316" s="39">
        <f t="shared" si="38"/>
        <v>0</v>
      </c>
      <c r="G316" s="39">
        <f t="shared" si="42"/>
        <v>0</v>
      </c>
      <c r="H316" s="39">
        <f t="shared" si="43"/>
        <v>0</v>
      </c>
      <c r="I316" s="39">
        <f t="shared" si="39"/>
        <v>0</v>
      </c>
      <c r="J316" s="39">
        <f>SUM($H$18:$H316)</f>
        <v>10617.664711148516</v>
      </c>
    </row>
    <row r="317" spans="1:10">
      <c r="A317" s="36">
        <f t="shared" si="40"/>
        <v>300</v>
      </c>
      <c r="B317" s="37">
        <f t="shared" si="36"/>
        <v>153616</v>
      </c>
      <c r="C317" s="39">
        <f t="shared" si="41"/>
        <v>0</v>
      </c>
      <c r="D317" s="39">
        <f t="shared" si="44"/>
        <v>33123.532942229707</v>
      </c>
      <c r="E317" s="40">
        <f t="shared" si="37"/>
        <v>0</v>
      </c>
      <c r="F317" s="39">
        <f t="shared" si="38"/>
        <v>0</v>
      </c>
      <c r="G317" s="39">
        <f t="shared" si="42"/>
        <v>0</v>
      </c>
      <c r="H317" s="39">
        <f t="shared" si="43"/>
        <v>0</v>
      </c>
      <c r="I317" s="39">
        <f t="shared" si="39"/>
        <v>0</v>
      </c>
      <c r="J317" s="39">
        <f>SUM($H$18:$H317)</f>
        <v>10617.664711148516</v>
      </c>
    </row>
    <row r="318" spans="1:10">
      <c r="A318" s="36">
        <f t="shared" si="40"/>
        <v>301</v>
      </c>
      <c r="B318" s="37">
        <f t="shared" si="36"/>
        <v>153981</v>
      </c>
      <c r="C318" s="39">
        <f t="shared" si="41"/>
        <v>0</v>
      </c>
      <c r="D318" s="39">
        <f t="shared" si="44"/>
        <v>33123.532942229707</v>
      </c>
      <c r="E318" s="40">
        <f t="shared" si="37"/>
        <v>0</v>
      </c>
      <c r="F318" s="39">
        <f t="shared" si="38"/>
        <v>0</v>
      </c>
      <c r="G318" s="39">
        <f t="shared" si="42"/>
        <v>0</v>
      </c>
      <c r="H318" s="39">
        <f t="shared" si="43"/>
        <v>0</v>
      </c>
      <c r="I318" s="39">
        <f t="shared" si="39"/>
        <v>0</v>
      </c>
      <c r="J318" s="39">
        <f>SUM($H$18:$H318)</f>
        <v>10617.664711148516</v>
      </c>
    </row>
    <row r="319" spans="1:10">
      <c r="A319" s="36">
        <f t="shared" si="40"/>
        <v>302</v>
      </c>
      <c r="B319" s="37">
        <f t="shared" si="36"/>
        <v>154346</v>
      </c>
      <c r="C319" s="39">
        <f t="shared" si="41"/>
        <v>0</v>
      </c>
      <c r="D319" s="39">
        <f t="shared" si="44"/>
        <v>33123.532942229707</v>
      </c>
      <c r="E319" s="40">
        <f t="shared" si="37"/>
        <v>0</v>
      </c>
      <c r="F319" s="39">
        <f t="shared" si="38"/>
        <v>0</v>
      </c>
      <c r="G319" s="39">
        <f t="shared" si="42"/>
        <v>0</v>
      </c>
      <c r="H319" s="39">
        <f t="shared" si="43"/>
        <v>0</v>
      </c>
      <c r="I319" s="39">
        <f t="shared" si="39"/>
        <v>0</v>
      </c>
      <c r="J319" s="39">
        <f>SUM($H$18:$H319)</f>
        <v>10617.664711148516</v>
      </c>
    </row>
    <row r="320" spans="1:10">
      <c r="A320" s="36">
        <f t="shared" si="40"/>
        <v>303</v>
      </c>
      <c r="B320" s="37">
        <f t="shared" si="36"/>
        <v>154711</v>
      </c>
      <c r="C320" s="39">
        <f t="shared" si="41"/>
        <v>0</v>
      </c>
      <c r="D320" s="39">
        <f t="shared" si="44"/>
        <v>33123.532942229707</v>
      </c>
      <c r="E320" s="40">
        <f t="shared" si="37"/>
        <v>0</v>
      </c>
      <c r="F320" s="39">
        <f t="shared" si="38"/>
        <v>0</v>
      </c>
      <c r="G320" s="39">
        <f t="shared" si="42"/>
        <v>0</v>
      </c>
      <c r="H320" s="39">
        <f t="shared" si="43"/>
        <v>0</v>
      </c>
      <c r="I320" s="39">
        <f t="shared" si="39"/>
        <v>0</v>
      </c>
      <c r="J320" s="39">
        <f>SUM($H$18:$H320)</f>
        <v>10617.664711148516</v>
      </c>
    </row>
    <row r="321" spans="1:10">
      <c r="A321" s="36">
        <f t="shared" si="40"/>
        <v>304</v>
      </c>
      <c r="B321" s="37">
        <f t="shared" si="36"/>
        <v>155077</v>
      </c>
      <c r="C321" s="39">
        <f t="shared" si="41"/>
        <v>0</v>
      </c>
      <c r="D321" s="39">
        <f t="shared" si="44"/>
        <v>33123.532942229707</v>
      </c>
      <c r="E321" s="40">
        <f t="shared" si="37"/>
        <v>0</v>
      </c>
      <c r="F321" s="39">
        <f t="shared" si="38"/>
        <v>0</v>
      </c>
      <c r="G321" s="39">
        <f t="shared" si="42"/>
        <v>0</v>
      </c>
      <c r="H321" s="39">
        <f t="shared" si="43"/>
        <v>0</v>
      </c>
      <c r="I321" s="39">
        <f t="shared" si="39"/>
        <v>0</v>
      </c>
      <c r="J321" s="39">
        <f>SUM($H$18:$H321)</f>
        <v>10617.664711148516</v>
      </c>
    </row>
    <row r="322" spans="1:10">
      <c r="A322" s="36">
        <f t="shared" si="40"/>
        <v>305</v>
      </c>
      <c r="B322" s="37">
        <f t="shared" si="36"/>
        <v>155442</v>
      </c>
      <c r="C322" s="39">
        <f t="shared" si="41"/>
        <v>0</v>
      </c>
      <c r="D322" s="39">
        <f t="shared" si="44"/>
        <v>33123.532942229707</v>
      </c>
      <c r="E322" s="40">
        <f t="shared" si="37"/>
        <v>0</v>
      </c>
      <c r="F322" s="39">
        <f t="shared" si="38"/>
        <v>0</v>
      </c>
      <c r="G322" s="39">
        <f t="shared" si="42"/>
        <v>0</v>
      </c>
      <c r="H322" s="39">
        <f t="shared" si="43"/>
        <v>0</v>
      </c>
      <c r="I322" s="39">
        <f t="shared" si="39"/>
        <v>0</v>
      </c>
      <c r="J322" s="39">
        <f>SUM($H$18:$H322)</f>
        <v>10617.664711148516</v>
      </c>
    </row>
    <row r="323" spans="1:10">
      <c r="A323" s="36">
        <f t="shared" si="40"/>
        <v>306</v>
      </c>
      <c r="B323" s="37">
        <f t="shared" si="36"/>
        <v>155807</v>
      </c>
      <c r="C323" s="39">
        <f t="shared" si="41"/>
        <v>0</v>
      </c>
      <c r="D323" s="39">
        <f t="shared" si="44"/>
        <v>33123.532942229707</v>
      </c>
      <c r="E323" s="40">
        <f t="shared" si="37"/>
        <v>0</v>
      </c>
      <c r="F323" s="39">
        <f t="shared" si="38"/>
        <v>0</v>
      </c>
      <c r="G323" s="39">
        <f t="shared" si="42"/>
        <v>0</v>
      </c>
      <c r="H323" s="39">
        <f t="shared" si="43"/>
        <v>0</v>
      </c>
      <c r="I323" s="39">
        <f t="shared" si="39"/>
        <v>0</v>
      </c>
      <c r="J323" s="39">
        <f>SUM($H$18:$H323)</f>
        <v>10617.664711148516</v>
      </c>
    </row>
    <row r="324" spans="1:10">
      <c r="A324" s="36">
        <f t="shared" si="40"/>
        <v>307</v>
      </c>
      <c r="B324" s="37">
        <f t="shared" si="36"/>
        <v>156172</v>
      </c>
      <c r="C324" s="39">
        <f t="shared" si="41"/>
        <v>0</v>
      </c>
      <c r="D324" s="39">
        <f t="shared" si="44"/>
        <v>33123.532942229707</v>
      </c>
      <c r="E324" s="40">
        <f t="shared" si="37"/>
        <v>0</v>
      </c>
      <c r="F324" s="39">
        <f t="shared" si="38"/>
        <v>0</v>
      </c>
      <c r="G324" s="39">
        <f t="shared" si="42"/>
        <v>0</v>
      </c>
      <c r="H324" s="39">
        <f t="shared" si="43"/>
        <v>0</v>
      </c>
      <c r="I324" s="39">
        <f t="shared" si="39"/>
        <v>0</v>
      </c>
      <c r="J324" s="39">
        <f>SUM($H$18:$H324)</f>
        <v>10617.664711148516</v>
      </c>
    </row>
    <row r="325" spans="1:10">
      <c r="A325" s="36">
        <f t="shared" si="40"/>
        <v>308</v>
      </c>
      <c r="B325" s="37">
        <f t="shared" si="36"/>
        <v>156538</v>
      </c>
      <c r="C325" s="39">
        <f t="shared" si="41"/>
        <v>0</v>
      </c>
      <c r="D325" s="39">
        <f t="shared" si="44"/>
        <v>33123.532942229707</v>
      </c>
      <c r="E325" s="40">
        <f t="shared" si="37"/>
        <v>0</v>
      </c>
      <c r="F325" s="39">
        <f t="shared" si="38"/>
        <v>0</v>
      </c>
      <c r="G325" s="39">
        <f t="shared" si="42"/>
        <v>0</v>
      </c>
      <c r="H325" s="39">
        <f t="shared" si="43"/>
        <v>0</v>
      </c>
      <c r="I325" s="39">
        <f t="shared" si="39"/>
        <v>0</v>
      </c>
      <c r="J325" s="39">
        <f>SUM($H$18:$H325)</f>
        <v>10617.664711148516</v>
      </c>
    </row>
    <row r="326" spans="1:10">
      <c r="A326" s="36">
        <f t="shared" si="40"/>
        <v>309</v>
      </c>
      <c r="B326" s="37">
        <f t="shared" si="36"/>
        <v>156903</v>
      </c>
      <c r="C326" s="39">
        <f t="shared" si="41"/>
        <v>0</v>
      </c>
      <c r="D326" s="39">
        <f t="shared" si="44"/>
        <v>33123.532942229707</v>
      </c>
      <c r="E326" s="40">
        <f t="shared" si="37"/>
        <v>0</v>
      </c>
      <c r="F326" s="39">
        <f t="shared" si="38"/>
        <v>0</v>
      </c>
      <c r="G326" s="39">
        <f t="shared" si="42"/>
        <v>0</v>
      </c>
      <c r="H326" s="39">
        <f t="shared" si="43"/>
        <v>0</v>
      </c>
      <c r="I326" s="39">
        <f t="shared" si="39"/>
        <v>0</v>
      </c>
      <c r="J326" s="39">
        <f>SUM($H$18:$H326)</f>
        <v>10617.664711148516</v>
      </c>
    </row>
    <row r="327" spans="1:10">
      <c r="A327" s="36">
        <f t="shared" si="40"/>
        <v>310</v>
      </c>
      <c r="B327" s="37">
        <f t="shared" si="36"/>
        <v>157268</v>
      </c>
      <c r="C327" s="39">
        <f t="shared" si="41"/>
        <v>0</v>
      </c>
      <c r="D327" s="39">
        <f t="shared" si="44"/>
        <v>33123.532942229707</v>
      </c>
      <c r="E327" s="40">
        <f t="shared" si="37"/>
        <v>0</v>
      </c>
      <c r="F327" s="39">
        <f t="shared" si="38"/>
        <v>0</v>
      </c>
      <c r="G327" s="39">
        <f t="shared" si="42"/>
        <v>0</v>
      </c>
      <c r="H327" s="39">
        <f t="shared" si="43"/>
        <v>0</v>
      </c>
      <c r="I327" s="39">
        <f t="shared" si="39"/>
        <v>0</v>
      </c>
      <c r="J327" s="39">
        <f>SUM($H$18:$H327)</f>
        <v>10617.664711148516</v>
      </c>
    </row>
    <row r="328" spans="1:10">
      <c r="A328" s="36">
        <f t="shared" si="40"/>
        <v>311</v>
      </c>
      <c r="B328" s="37">
        <f t="shared" si="36"/>
        <v>157633</v>
      </c>
      <c r="C328" s="39">
        <f t="shared" si="41"/>
        <v>0</v>
      </c>
      <c r="D328" s="39">
        <f t="shared" si="44"/>
        <v>33123.532942229707</v>
      </c>
      <c r="E328" s="40">
        <f t="shared" si="37"/>
        <v>0</v>
      </c>
      <c r="F328" s="39">
        <f t="shared" si="38"/>
        <v>0</v>
      </c>
      <c r="G328" s="39">
        <f t="shared" si="42"/>
        <v>0</v>
      </c>
      <c r="H328" s="39">
        <f t="shared" si="43"/>
        <v>0</v>
      </c>
      <c r="I328" s="39">
        <f t="shared" si="39"/>
        <v>0</v>
      </c>
      <c r="J328" s="39">
        <f>SUM($H$18:$H328)</f>
        <v>10617.664711148516</v>
      </c>
    </row>
    <row r="329" spans="1:10">
      <c r="A329" s="36">
        <f t="shared" si="40"/>
        <v>312</v>
      </c>
      <c r="B329" s="37">
        <f t="shared" si="36"/>
        <v>157999</v>
      </c>
      <c r="C329" s="39">
        <f t="shared" si="41"/>
        <v>0</v>
      </c>
      <c r="D329" s="39">
        <f t="shared" si="44"/>
        <v>33123.532942229707</v>
      </c>
      <c r="E329" s="40">
        <f t="shared" si="37"/>
        <v>0</v>
      </c>
      <c r="F329" s="39">
        <f t="shared" si="38"/>
        <v>0</v>
      </c>
      <c r="G329" s="39">
        <f t="shared" si="42"/>
        <v>0</v>
      </c>
      <c r="H329" s="39">
        <f t="shared" si="43"/>
        <v>0</v>
      </c>
      <c r="I329" s="39">
        <f t="shared" si="39"/>
        <v>0</v>
      </c>
      <c r="J329" s="39">
        <f>SUM($H$18:$H329)</f>
        <v>10617.664711148516</v>
      </c>
    </row>
    <row r="330" spans="1:10">
      <c r="A330" s="36">
        <f t="shared" si="40"/>
        <v>313</v>
      </c>
      <c r="B330" s="37">
        <f t="shared" si="36"/>
        <v>158364</v>
      </c>
      <c r="C330" s="39">
        <f t="shared" si="41"/>
        <v>0</v>
      </c>
      <c r="D330" s="39">
        <f t="shared" si="44"/>
        <v>33123.532942229707</v>
      </c>
      <c r="E330" s="40">
        <f t="shared" si="37"/>
        <v>0</v>
      </c>
      <c r="F330" s="39">
        <f t="shared" si="38"/>
        <v>0</v>
      </c>
      <c r="G330" s="39">
        <f t="shared" si="42"/>
        <v>0</v>
      </c>
      <c r="H330" s="39">
        <f t="shared" si="43"/>
        <v>0</v>
      </c>
      <c r="I330" s="39">
        <f t="shared" si="39"/>
        <v>0</v>
      </c>
      <c r="J330" s="39">
        <f>SUM($H$18:$H330)</f>
        <v>10617.664711148516</v>
      </c>
    </row>
    <row r="331" spans="1:10">
      <c r="A331" s="36">
        <f t="shared" si="40"/>
        <v>314</v>
      </c>
      <c r="B331" s="37">
        <f t="shared" si="36"/>
        <v>158729</v>
      </c>
      <c r="C331" s="39">
        <f t="shared" si="41"/>
        <v>0</v>
      </c>
      <c r="D331" s="39">
        <f t="shared" si="44"/>
        <v>33123.532942229707</v>
      </c>
      <c r="E331" s="40">
        <f t="shared" si="37"/>
        <v>0</v>
      </c>
      <c r="F331" s="39">
        <f t="shared" si="38"/>
        <v>0</v>
      </c>
      <c r="G331" s="39">
        <f t="shared" si="42"/>
        <v>0</v>
      </c>
      <c r="H331" s="39">
        <f t="shared" si="43"/>
        <v>0</v>
      </c>
      <c r="I331" s="39">
        <f t="shared" si="39"/>
        <v>0</v>
      </c>
      <c r="J331" s="39">
        <f>SUM($H$18:$H331)</f>
        <v>10617.664711148516</v>
      </c>
    </row>
    <row r="332" spans="1:10">
      <c r="A332" s="36">
        <f t="shared" si="40"/>
        <v>315</v>
      </c>
      <c r="B332" s="37">
        <f t="shared" si="36"/>
        <v>159094</v>
      </c>
      <c r="C332" s="39">
        <f t="shared" si="41"/>
        <v>0</v>
      </c>
      <c r="D332" s="39">
        <f t="shared" si="44"/>
        <v>33123.532942229707</v>
      </c>
      <c r="E332" s="40">
        <f t="shared" si="37"/>
        <v>0</v>
      </c>
      <c r="F332" s="39">
        <f t="shared" si="38"/>
        <v>0</v>
      </c>
      <c r="G332" s="39">
        <f t="shared" si="42"/>
        <v>0</v>
      </c>
      <c r="H332" s="39">
        <f t="shared" si="43"/>
        <v>0</v>
      </c>
      <c r="I332" s="39">
        <f t="shared" si="39"/>
        <v>0</v>
      </c>
      <c r="J332" s="39">
        <f>SUM($H$18:$H332)</f>
        <v>10617.664711148516</v>
      </c>
    </row>
    <row r="333" spans="1:10">
      <c r="A333" s="36">
        <f t="shared" si="40"/>
        <v>316</v>
      </c>
      <c r="B333" s="37">
        <f t="shared" si="36"/>
        <v>159460</v>
      </c>
      <c r="C333" s="39">
        <f t="shared" si="41"/>
        <v>0</v>
      </c>
      <c r="D333" s="39">
        <f t="shared" si="44"/>
        <v>33123.532942229707</v>
      </c>
      <c r="E333" s="40">
        <f t="shared" si="37"/>
        <v>0</v>
      </c>
      <c r="F333" s="39">
        <f t="shared" si="38"/>
        <v>0</v>
      </c>
      <c r="G333" s="39">
        <f t="shared" si="42"/>
        <v>0</v>
      </c>
      <c r="H333" s="39">
        <f t="shared" si="43"/>
        <v>0</v>
      </c>
      <c r="I333" s="39">
        <f t="shared" si="39"/>
        <v>0</v>
      </c>
      <c r="J333" s="39">
        <f>SUM($H$18:$H333)</f>
        <v>10617.664711148516</v>
      </c>
    </row>
    <row r="334" spans="1:10">
      <c r="A334" s="36">
        <f t="shared" si="40"/>
        <v>317</v>
      </c>
      <c r="B334" s="37">
        <f t="shared" si="36"/>
        <v>159825</v>
      </c>
      <c r="C334" s="39">
        <f t="shared" si="41"/>
        <v>0</v>
      </c>
      <c r="D334" s="39">
        <f t="shared" si="44"/>
        <v>33123.532942229707</v>
      </c>
      <c r="E334" s="40">
        <f t="shared" si="37"/>
        <v>0</v>
      </c>
      <c r="F334" s="39">
        <f t="shared" si="38"/>
        <v>0</v>
      </c>
      <c r="G334" s="39">
        <f t="shared" si="42"/>
        <v>0</v>
      </c>
      <c r="H334" s="39">
        <f t="shared" si="43"/>
        <v>0</v>
      </c>
      <c r="I334" s="39">
        <f t="shared" si="39"/>
        <v>0</v>
      </c>
      <c r="J334" s="39">
        <f>SUM($H$18:$H334)</f>
        <v>10617.664711148516</v>
      </c>
    </row>
    <row r="335" spans="1:10">
      <c r="A335" s="36">
        <f t="shared" si="40"/>
        <v>318</v>
      </c>
      <c r="B335" s="37">
        <f t="shared" si="36"/>
        <v>160190</v>
      </c>
      <c r="C335" s="39">
        <f t="shared" si="41"/>
        <v>0</v>
      </c>
      <c r="D335" s="39">
        <f t="shared" si="44"/>
        <v>33123.532942229707</v>
      </c>
      <c r="E335" s="40">
        <f t="shared" si="37"/>
        <v>0</v>
      </c>
      <c r="F335" s="39">
        <f t="shared" si="38"/>
        <v>0</v>
      </c>
      <c r="G335" s="39">
        <f t="shared" si="42"/>
        <v>0</v>
      </c>
      <c r="H335" s="39">
        <f t="shared" si="43"/>
        <v>0</v>
      </c>
      <c r="I335" s="39">
        <f t="shared" si="39"/>
        <v>0</v>
      </c>
      <c r="J335" s="39">
        <f>SUM($H$18:$H335)</f>
        <v>10617.664711148516</v>
      </c>
    </row>
    <row r="336" spans="1:10">
      <c r="A336" s="36">
        <f t="shared" si="40"/>
        <v>319</v>
      </c>
      <c r="B336" s="37">
        <f t="shared" si="36"/>
        <v>160555</v>
      </c>
      <c r="C336" s="39">
        <f t="shared" si="41"/>
        <v>0</v>
      </c>
      <c r="D336" s="39">
        <f t="shared" si="44"/>
        <v>33123.532942229707</v>
      </c>
      <c r="E336" s="40">
        <f t="shared" si="37"/>
        <v>0</v>
      </c>
      <c r="F336" s="39">
        <f t="shared" si="38"/>
        <v>0</v>
      </c>
      <c r="G336" s="39">
        <f t="shared" si="42"/>
        <v>0</v>
      </c>
      <c r="H336" s="39">
        <f t="shared" si="43"/>
        <v>0</v>
      </c>
      <c r="I336" s="39">
        <f t="shared" si="39"/>
        <v>0</v>
      </c>
      <c r="J336" s="39">
        <f>SUM($H$18:$H336)</f>
        <v>10617.664711148516</v>
      </c>
    </row>
    <row r="337" spans="1:10">
      <c r="A337" s="36">
        <f t="shared" si="40"/>
        <v>320</v>
      </c>
      <c r="B337" s="37">
        <f t="shared" si="36"/>
        <v>160921</v>
      </c>
      <c r="C337" s="39">
        <f t="shared" si="41"/>
        <v>0</v>
      </c>
      <c r="D337" s="39">
        <f t="shared" si="44"/>
        <v>33123.532942229707</v>
      </c>
      <c r="E337" s="40">
        <f t="shared" si="37"/>
        <v>0</v>
      </c>
      <c r="F337" s="39">
        <f t="shared" si="38"/>
        <v>0</v>
      </c>
      <c r="G337" s="39">
        <f t="shared" si="42"/>
        <v>0</v>
      </c>
      <c r="H337" s="39">
        <f t="shared" si="43"/>
        <v>0</v>
      </c>
      <c r="I337" s="39">
        <f t="shared" si="39"/>
        <v>0</v>
      </c>
      <c r="J337" s="39">
        <f>SUM($H$18:$H337)</f>
        <v>10617.664711148516</v>
      </c>
    </row>
    <row r="338" spans="1:10">
      <c r="A338" s="36">
        <f t="shared" si="40"/>
        <v>321</v>
      </c>
      <c r="B338" s="37">
        <f t="shared" ref="B338:B377" si="45">IF(Pay_Num&lt;&gt;"",DATE(YEAR(Loan_Start),MONTH(Loan_Start)+(Pay_Num)*12/Num_Pmt_Per_Year,DAY(Loan_Start)),"")</f>
        <v>161286</v>
      </c>
      <c r="C338" s="39">
        <f t="shared" si="41"/>
        <v>0</v>
      </c>
      <c r="D338" s="39">
        <f t="shared" si="44"/>
        <v>33123.532942229707</v>
      </c>
      <c r="E338" s="40">
        <f t="shared" ref="E338:E377" si="46">IF(AND(Pay_Num&lt;&gt;"",Sched_Pay+Scheduled_Extra_Payments&lt;Beg_Bal),Scheduled_Extra_Payments,IF(AND(Pay_Num&lt;&gt;"",Beg_Bal-Sched_Pay&gt;0),Beg_Bal-Sched_Pay,IF(Pay_Num&lt;&gt;"",0,"")))</f>
        <v>0</v>
      </c>
      <c r="F338" s="39">
        <f t="shared" ref="F338:F377" si="47">IF(AND(Pay_Num&lt;&gt;"",Sched_Pay+Extra_Pay&lt;Beg_Bal),Sched_Pay+Extra_Pay,IF(Pay_Num&lt;&gt;"",Beg_Bal,""))</f>
        <v>0</v>
      </c>
      <c r="G338" s="39">
        <f t="shared" si="42"/>
        <v>0</v>
      </c>
      <c r="H338" s="39">
        <f t="shared" si="43"/>
        <v>0</v>
      </c>
      <c r="I338" s="39">
        <f t="shared" ref="I338:I377" si="48">IF(AND(Pay_Num&lt;&gt;"",Sched_Pay+Extra_Pay&lt;Beg_Bal),Beg_Bal-Princ,IF(Pay_Num&lt;&gt;"",0,""))</f>
        <v>0</v>
      </c>
      <c r="J338" s="39">
        <f>SUM($H$18:$H338)</f>
        <v>10617.664711148516</v>
      </c>
    </row>
    <row r="339" spans="1:10">
      <c r="A339" s="36">
        <f t="shared" ref="A339:A377" si="49">IF(Values_Entered,A338+1,"")</f>
        <v>322</v>
      </c>
      <c r="B339" s="37">
        <f t="shared" si="45"/>
        <v>161651</v>
      </c>
      <c r="C339" s="39">
        <f t="shared" ref="C339:C377" si="50">IF(Pay_Num&lt;&gt;"",I338,"")</f>
        <v>0</v>
      </c>
      <c r="D339" s="39">
        <f t="shared" si="44"/>
        <v>33123.532942229707</v>
      </c>
      <c r="E339" s="40">
        <f t="shared" si="46"/>
        <v>0</v>
      </c>
      <c r="F339" s="39">
        <f t="shared" si="47"/>
        <v>0</v>
      </c>
      <c r="G339" s="39">
        <f t="shared" ref="G339:G377" si="51">IF(Pay_Num&lt;&gt;"",Total_Pay-Int,"")</f>
        <v>0</v>
      </c>
      <c r="H339" s="39">
        <f t="shared" ref="H339:H377" si="52">IF(Pay_Num&lt;&gt;"",Beg_Bal*Interest_Rate/Num_Pmt_Per_Year,"")</f>
        <v>0</v>
      </c>
      <c r="I339" s="39">
        <f t="shared" si="48"/>
        <v>0</v>
      </c>
      <c r="J339" s="39">
        <f>SUM($H$18:$H339)</f>
        <v>10617.664711148516</v>
      </c>
    </row>
    <row r="340" spans="1:10">
      <c r="A340" s="36">
        <f t="shared" si="49"/>
        <v>323</v>
      </c>
      <c r="B340" s="37">
        <f t="shared" si="45"/>
        <v>162016</v>
      </c>
      <c r="C340" s="39">
        <f t="shared" si="50"/>
        <v>0</v>
      </c>
      <c r="D340" s="39">
        <f t="shared" ref="D340:D377" si="53">IF(Pay_Num&lt;&gt;"",Scheduled_Monthly_Payment,"")</f>
        <v>33123.532942229707</v>
      </c>
      <c r="E340" s="40">
        <f t="shared" si="46"/>
        <v>0</v>
      </c>
      <c r="F340" s="39">
        <f t="shared" si="47"/>
        <v>0</v>
      </c>
      <c r="G340" s="39">
        <f t="shared" si="51"/>
        <v>0</v>
      </c>
      <c r="H340" s="39">
        <f t="shared" si="52"/>
        <v>0</v>
      </c>
      <c r="I340" s="39">
        <f t="shared" si="48"/>
        <v>0</v>
      </c>
      <c r="J340" s="39">
        <f>SUM($H$18:$H340)</f>
        <v>10617.664711148516</v>
      </c>
    </row>
    <row r="341" spans="1:10">
      <c r="A341" s="36">
        <f t="shared" si="49"/>
        <v>324</v>
      </c>
      <c r="B341" s="37">
        <f t="shared" si="45"/>
        <v>162382</v>
      </c>
      <c r="C341" s="39">
        <f t="shared" si="50"/>
        <v>0</v>
      </c>
      <c r="D341" s="39">
        <f t="shared" si="53"/>
        <v>33123.532942229707</v>
      </c>
      <c r="E341" s="40">
        <f t="shared" si="46"/>
        <v>0</v>
      </c>
      <c r="F341" s="39">
        <f t="shared" si="47"/>
        <v>0</v>
      </c>
      <c r="G341" s="39">
        <f t="shared" si="51"/>
        <v>0</v>
      </c>
      <c r="H341" s="39">
        <f t="shared" si="52"/>
        <v>0</v>
      </c>
      <c r="I341" s="39">
        <f t="shared" si="48"/>
        <v>0</v>
      </c>
      <c r="J341" s="39">
        <f>SUM($H$18:$H341)</f>
        <v>10617.664711148516</v>
      </c>
    </row>
    <row r="342" spans="1:10">
      <c r="A342" s="36">
        <f t="shared" si="49"/>
        <v>325</v>
      </c>
      <c r="B342" s="37">
        <f t="shared" si="45"/>
        <v>162747</v>
      </c>
      <c r="C342" s="39">
        <f t="shared" si="50"/>
        <v>0</v>
      </c>
      <c r="D342" s="39">
        <f t="shared" si="53"/>
        <v>33123.532942229707</v>
      </c>
      <c r="E342" s="40">
        <f t="shared" si="46"/>
        <v>0</v>
      </c>
      <c r="F342" s="39">
        <f t="shared" si="47"/>
        <v>0</v>
      </c>
      <c r="G342" s="39">
        <f t="shared" si="51"/>
        <v>0</v>
      </c>
      <c r="H342" s="39">
        <f t="shared" si="52"/>
        <v>0</v>
      </c>
      <c r="I342" s="39">
        <f t="shared" si="48"/>
        <v>0</v>
      </c>
      <c r="J342" s="39">
        <f>SUM($H$18:$H342)</f>
        <v>10617.664711148516</v>
      </c>
    </row>
    <row r="343" spans="1:10">
      <c r="A343" s="36">
        <f t="shared" si="49"/>
        <v>326</v>
      </c>
      <c r="B343" s="37">
        <f t="shared" si="45"/>
        <v>163112</v>
      </c>
      <c r="C343" s="39">
        <f t="shared" si="50"/>
        <v>0</v>
      </c>
      <c r="D343" s="39">
        <f t="shared" si="53"/>
        <v>33123.532942229707</v>
      </c>
      <c r="E343" s="40">
        <f t="shared" si="46"/>
        <v>0</v>
      </c>
      <c r="F343" s="39">
        <f t="shared" si="47"/>
        <v>0</v>
      </c>
      <c r="G343" s="39">
        <f t="shared" si="51"/>
        <v>0</v>
      </c>
      <c r="H343" s="39">
        <f t="shared" si="52"/>
        <v>0</v>
      </c>
      <c r="I343" s="39">
        <f t="shared" si="48"/>
        <v>0</v>
      </c>
      <c r="J343" s="39">
        <f>SUM($H$18:$H343)</f>
        <v>10617.664711148516</v>
      </c>
    </row>
    <row r="344" spans="1:10">
      <c r="A344" s="36">
        <f t="shared" si="49"/>
        <v>327</v>
      </c>
      <c r="B344" s="37">
        <f t="shared" si="45"/>
        <v>163477</v>
      </c>
      <c r="C344" s="39">
        <f t="shared" si="50"/>
        <v>0</v>
      </c>
      <c r="D344" s="39">
        <f t="shared" si="53"/>
        <v>33123.532942229707</v>
      </c>
      <c r="E344" s="40">
        <f t="shared" si="46"/>
        <v>0</v>
      </c>
      <c r="F344" s="39">
        <f t="shared" si="47"/>
        <v>0</v>
      </c>
      <c r="G344" s="39">
        <f t="shared" si="51"/>
        <v>0</v>
      </c>
      <c r="H344" s="39">
        <f t="shared" si="52"/>
        <v>0</v>
      </c>
      <c r="I344" s="39">
        <f t="shared" si="48"/>
        <v>0</v>
      </c>
      <c r="J344" s="39">
        <f>SUM($H$18:$H344)</f>
        <v>10617.664711148516</v>
      </c>
    </row>
    <row r="345" spans="1:10">
      <c r="A345" s="36">
        <f t="shared" si="49"/>
        <v>328</v>
      </c>
      <c r="B345" s="37">
        <f t="shared" si="45"/>
        <v>163843</v>
      </c>
      <c r="C345" s="39">
        <f t="shared" si="50"/>
        <v>0</v>
      </c>
      <c r="D345" s="39">
        <f t="shared" si="53"/>
        <v>33123.532942229707</v>
      </c>
      <c r="E345" s="40">
        <f t="shared" si="46"/>
        <v>0</v>
      </c>
      <c r="F345" s="39">
        <f t="shared" si="47"/>
        <v>0</v>
      </c>
      <c r="G345" s="39">
        <f t="shared" si="51"/>
        <v>0</v>
      </c>
      <c r="H345" s="39">
        <f t="shared" si="52"/>
        <v>0</v>
      </c>
      <c r="I345" s="39">
        <f t="shared" si="48"/>
        <v>0</v>
      </c>
      <c r="J345" s="39">
        <f>SUM($H$18:$H345)</f>
        <v>10617.664711148516</v>
      </c>
    </row>
    <row r="346" spans="1:10">
      <c r="A346" s="36">
        <f t="shared" si="49"/>
        <v>329</v>
      </c>
      <c r="B346" s="37">
        <f t="shared" si="45"/>
        <v>164208</v>
      </c>
      <c r="C346" s="39">
        <f t="shared" si="50"/>
        <v>0</v>
      </c>
      <c r="D346" s="39">
        <f t="shared" si="53"/>
        <v>33123.532942229707</v>
      </c>
      <c r="E346" s="40">
        <f t="shared" si="46"/>
        <v>0</v>
      </c>
      <c r="F346" s="39">
        <f t="shared" si="47"/>
        <v>0</v>
      </c>
      <c r="G346" s="39">
        <f t="shared" si="51"/>
        <v>0</v>
      </c>
      <c r="H346" s="39">
        <f t="shared" si="52"/>
        <v>0</v>
      </c>
      <c r="I346" s="39">
        <f t="shared" si="48"/>
        <v>0</v>
      </c>
      <c r="J346" s="39">
        <f>SUM($H$18:$H346)</f>
        <v>10617.664711148516</v>
      </c>
    </row>
    <row r="347" spans="1:10">
      <c r="A347" s="36">
        <f t="shared" si="49"/>
        <v>330</v>
      </c>
      <c r="B347" s="37">
        <f t="shared" si="45"/>
        <v>164573</v>
      </c>
      <c r="C347" s="39">
        <f t="shared" si="50"/>
        <v>0</v>
      </c>
      <c r="D347" s="39">
        <f t="shared" si="53"/>
        <v>33123.532942229707</v>
      </c>
      <c r="E347" s="40">
        <f t="shared" si="46"/>
        <v>0</v>
      </c>
      <c r="F347" s="39">
        <f t="shared" si="47"/>
        <v>0</v>
      </c>
      <c r="G347" s="39">
        <f t="shared" si="51"/>
        <v>0</v>
      </c>
      <c r="H347" s="39">
        <f t="shared" si="52"/>
        <v>0</v>
      </c>
      <c r="I347" s="39">
        <f t="shared" si="48"/>
        <v>0</v>
      </c>
      <c r="J347" s="39">
        <f>SUM($H$18:$H347)</f>
        <v>10617.664711148516</v>
      </c>
    </row>
    <row r="348" spans="1:10">
      <c r="A348" s="36">
        <f t="shared" si="49"/>
        <v>331</v>
      </c>
      <c r="B348" s="37">
        <f t="shared" si="45"/>
        <v>164938</v>
      </c>
      <c r="C348" s="39">
        <f t="shared" si="50"/>
        <v>0</v>
      </c>
      <c r="D348" s="39">
        <f t="shared" si="53"/>
        <v>33123.532942229707</v>
      </c>
      <c r="E348" s="40">
        <f t="shared" si="46"/>
        <v>0</v>
      </c>
      <c r="F348" s="39">
        <f t="shared" si="47"/>
        <v>0</v>
      </c>
      <c r="G348" s="39">
        <f t="shared" si="51"/>
        <v>0</v>
      </c>
      <c r="H348" s="39">
        <f t="shared" si="52"/>
        <v>0</v>
      </c>
      <c r="I348" s="39">
        <f t="shared" si="48"/>
        <v>0</v>
      </c>
      <c r="J348" s="39">
        <f>SUM($H$18:$H348)</f>
        <v>10617.664711148516</v>
      </c>
    </row>
    <row r="349" spans="1:10">
      <c r="A349" s="36">
        <f t="shared" si="49"/>
        <v>332</v>
      </c>
      <c r="B349" s="37">
        <f t="shared" si="45"/>
        <v>165304</v>
      </c>
      <c r="C349" s="39">
        <f t="shared" si="50"/>
        <v>0</v>
      </c>
      <c r="D349" s="39">
        <f t="shared" si="53"/>
        <v>33123.532942229707</v>
      </c>
      <c r="E349" s="40">
        <f t="shared" si="46"/>
        <v>0</v>
      </c>
      <c r="F349" s="39">
        <f t="shared" si="47"/>
        <v>0</v>
      </c>
      <c r="G349" s="39">
        <f t="shared" si="51"/>
        <v>0</v>
      </c>
      <c r="H349" s="39">
        <f t="shared" si="52"/>
        <v>0</v>
      </c>
      <c r="I349" s="39">
        <f t="shared" si="48"/>
        <v>0</v>
      </c>
      <c r="J349" s="39">
        <f>SUM($H$18:$H349)</f>
        <v>10617.664711148516</v>
      </c>
    </row>
    <row r="350" spans="1:10">
      <c r="A350" s="36">
        <f t="shared" si="49"/>
        <v>333</v>
      </c>
      <c r="B350" s="37">
        <f t="shared" si="45"/>
        <v>165669</v>
      </c>
      <c r="C350" s="39">
        <f t="shared" si="50"/>
        <v>0</v>
      </c>
      <c r="D350" s="39">
        <f t="shared" si="53"/>
        <v>33123.532942229707</v>
      </c>
      <c r="E350" s="40">
        <f t="shared" si="46"/>
        <v>0</v>
      </c>
      <c r="F350" s="39">
        <f t="shared" si="47"/>
        <v>0</v>
      </c>
      <c r="G350" s="39">
        <f t="shared" si="51"/>
        <v>0</v>
      </c>
      <c r="H350" s="39">
        <f t="shared" si="52"/>
        <v>0</v>
      </c>
      <c r="I350" s="39">
        <f t="shared" si="48"/>
        <v>0</v>
      </c>
      <c r="J350" s="39">
        <f>SUM($H$18:$H350)</f>
        <v>10617.664711148516</v>
      </c>
    </row>
    <row r="351" spans="1:10">
      <c r="A351" s="36">
        <f t="shared" si="49"/>
        <v>334</v>
      </c>
      <c r="B351" s="37">
        <f t="shared" si="45"/>
        <v>166034</v>
      </c>
      <c r="C351" s="39">
        <f t="shared" si="50"/>
        <v>0</v>
      </c>
      <c r="D351" s="39">
        <f t="shared" si="53"/>
        <v>33123.532942229707</v>
      </c>
      <c r="E351" s="40">
        <f t="shared" si="46"/>
        <v>0</v>
      </c>
      <c r="F351" s="39">
        <f t="shared" si="47"/>
        <v>0</v>
      </c>
      <c r="G351" s="39">
        <f t="shared" si="51"/>
        <v>0</v>
      </c>
      <c r="H351" s="39">
        <f t="shared" si="52"/>
        <v>0</v>
      </c>
      <c r="I351" s="39">
        <f t="shared" si="48"/>
        <v>0</v>
      </c>
      <c r="J351" s="39">
        <f>SUM($H$18:$H351)</f>
        <v>10617.664711148516</v>
      </c>
    </row>
    <row r="352" spans="1:10">
      <c r="A352" s="36">
        <f t="shared" si="49"/>
        <v>335</v>
      </c>
      <c r="B352" s="37">
        <f t="shared" si="45"/>
        <v>166399</v>
      </c>
      <c r="C352" s="39">
        <f t="shared" si="50"/>
        <v>0</v>
      </c>
      <c r="D352" s="39">
        <f t="shared" si="53"/>
        <v>33123.532942229707</v>
      </c>
      <c r="E352" s="40">
        <f t="shared" si="46"/>
        <v>0</v>
      </c>
      <c r="F352" s="39">
        <f t="shared" si="47"/>
        <v>0</v>
      </c>
      <c r="G352" s="39">
        <f t="shared" si="51"/>
        <v>0</v>
      </c>
      <c r="H352" s="39">
        <f t="shared" si="52"/>
        <v>0</v>
      </c>
      <c r="I352" s="39">
        <f t="shared" si="48"/>
        <v>0</v>
      </c>
      <c r="J352" s="39">
        <f>SUM($H$18:$H352)</f>
        <v>10617.664711148516</v>
      </c>
    </row>
    <row r="353" spans="1:10">
      <c r="A353" s="36">
        <f t="shared" si="49"/>
        <v>336</v>
      </c>
      <c r="B353" s="37">
        <f t="shared" si="45"/>
        <v>166765</v>
      </c>
      <c r="C353" s="39">
        <f t="shared" si="50"/>
        <v>0</v>
      </c>
      <c r="D353" s="39">
        <f t="shared" si="53"/>
        <v>33123.532942229707</v>
      </c>
      <c r="E353" s="40">
        <f t="shared" si="46"/>
        <v>0</v>
      </c>
      <c r="F353" s="39">
        <f t="shared" si="47"/>
        <v>0</v>
      </c>
      <c r="G353" s="39">
        <f t="shared" si="51"/>
        <v>0</v>
      </c>
      <c r="H353" s="39">
        <f t="shared" si="52"/>
        <v>0</v>
      </c>
      <c r="I353" s="39">
        <f t="shared" si="48"/>
        <v>0</v>
      </c>
      <c r="J353" s="39">
        <f>SUM($H$18:$H353)</f>
        <v>10617.664711148516</v>
      </c>
    </row>
    <row r="354" spans="1:10">
      <c r="A354" s="36">
        <f t="shared" si="49"/>
        <v>337</v>
      </c>
      <c r="B354" s="37">
        <f t="shared" si="45"/>
        <v>167130</v>
      </c>
      <c r="C354" s="39">
        <f t="shared" si="50"/>
        <v>0</v>
      </c>
      <c r="D354" s="39">
        <f t="shared" si="53"/>
        <v>33123.532942229707</v>
      </c>
      <c r="E354" s="40">
        <f t="shared" si="46"/>
        <v>0</v>
      </c>
      <c r="F354" s="39">
        <f t="shared" si="47"/>
        <v>0</v>
      </c>
      <c r="G354" s="39">
        <f t="shared" si="51"/>
        <v>0</v>
      </c>
      <c r="H354" s="39">
        <f t="shared" si="52"/>
        <v>0</v>
      </c>
      <c r="I354" s="39">
        <f t="shared" si="48"/>
        <v>0</v>
      </c>
      <c r="J354" s="39">
        <f>SUM($H$18:$H354)</f>
        <v>10617.664711148516</v>
      </c>
    </row>
    <row r="355" spans="1:10">
      <c r="A355" s="36">
        <f t="shared" si="49"/>
        <v>338</v>
      </c>
      <c r="B355" s="37">
        <f t="shared" si="45"/>
        <v>167495</v>
      </c>
      <c r="C355" s="39">
        <f t="shared" si="50"/>
        <v>0</v>
      </c>
      <c r="D355" s="39">
        <f t="shared" si="53"/>
        <v>33123.532942229707</v>
      </c>
      <c r="E355" s="40">
        <f t="shared" si="46"/>
        <v>0</v>
      </c>
      <c r="F355" s="39">
        <f t="shared" si="47"/>
        <v>0</v>
      </c>
      <c r="G355" s="39">
        <f t="shared" si="51"/>
        <v>0</v>
      </c>
      <c r="H355" s="39">
        <f t="shared" si="52"/>
        <v>0</v>
      </c>
      <c r="I355" s="39">
        <f t="shared" si="48"/>
        <v>0</v>
      </c>
      <c r="J355" s="39">
        <f>SUM($H$18:$H355)</f>
        <v>10617.664711148516</v>
      </c>
    </row>
    <row r="356" spans="1:10">
      <c r="A356" s="36">
        <f t="shared" si="49"/>
        <v>339</v>
      </c>
      <c r="B356" s="37">
        <f t="shared" si="45"/>
        <v>167860</v>
      </c>
      <c r="C356" s="39">
        <f t="shared" si="50"/>
        <v>0</v>
      </c>
      <c r="D356" s="39">
        <f t="shared" si="53"/>
        <v>33123.532942229707</v>
      </c>
      <c r="E356" s="40">
        <f t="shared" si="46"/>
        <v>0</v>
      </c>
      <c r="F356" s="39">
        <f t="shared" si="47"/>
        <v>0</v>
      </c>
      <c r="G356" s="39">
        <f t="shared" si="51"/>
        <v>0</v>
      </c>
      <c r="H356" s="39">
        <f t="shared" si="52"/>
        <v>0</v>
      </c>
      <c r="I356" s="39">
        <f t="shared" si="48"/>
        <v>0</v>
      </c>
      <c r="J356" s="39">
        <f>SUM($H$18:$H356)</f>
        <v>10617.664711148516</v>
      </c>
    </row>
    <row r="357" spans="1:10">
      <c r="A357" s="36">
        <f t="shared" si="49"/>
        <v>340</v>
      </c>
      <c r="B357" s="37">
        <f t="shared" si="45"/>
        <v>168226</v>
      </c>
      <c r="C357" s="39">
        <f t="shared" si="50"/>
        <v>0</v>
      </c>
      <c r="D357" s="39">
        <f t="shared" si="53"/>
        <v>33123.532942229707</v>
      </c>
      <c r="E357" s="40">
        <f t="shared" si="46"/>
        <v>0</v>
      </c>
      <c r="F357" s="39">
        <f t="shared" si="47"/>
        <v>0</v>
      </c>
      <c r="G357" s="39">
        <f t="shared" si="51"/>
        <v>0</v>
      </c>
      <c r="H357" s="39">
        <f t="shared" si="52"/>
        <v>0</v>
      </c>
      <c r="I357" s="39">
        <f t="shared" si="48"/>
        <v>0</v>
      </c>
      <c r="J357" s="39">
        <f>SUM($H$18:$H357)</f>
        <v>10617.664711148516</v>
      </c>
    </row>
    <row r="358" spans="1:10">
      <c r="A358" s="36">
        <f t="shared" si="49"/>
        <v>341</v>
      </c>
      <c r="B358" s="37">
        <f t="shared" si="45"/>
        <v>168591</v>
      </c>
      <c r="C358" s="39">
        <f t="shared" si="50"/>
        <v>0</v>
      </c>
      <c r="D358" s="39">
        <f t="shared" si="53"/>
        <v>33123.532942229707</v>
      </c>
      <c r="E358" s="40">
        <f t="shared" si="46"/>
        <v>0</v>
      </c>
      <c r="F358" s="39">
        <f t="shared" si="47"/>
        <v>0</v>
      </c>
      <c r="G358" s="39">
        <f t="shared" si="51"/>
        <v>0</v>
      </c>
      <c r="H358" s="39">
        <f t="shared" si="52"/>
        <v>0</v>
      </c>
      <c r="I358" s="39">
        <f t="shared" si="48"/>
        <v>0</v>
      </c>
      <c r="J358" s="39">
        <f>SUM($H$18:$H358)</f>
        <v>10617.664711148516</v>
      </c>
    </row>
    <row r="359" spans="1:10">
      <c r="A359" s="36">
        <f t="shared" si="49"/>
        <v>342</v>
      </c>
      <c r="B359" s="37">
        <f t="shared" si="45"/>
        <v>168956</v>
      </c>
      <c r="C359" s="39">
        <f t="shared" si="50"/>
        <v>0</v>
      </c>
      <c r="D359" s="39">
        <f t="shared" si="53"/>
        <v>33123.532942229707</v>
      </c>
      <c r="E359" s="40">
        <f t="shared" si="46"/>
        <v>0</v>
      </c>
      <c r="F359" s="39">
        <f t="shared" si="47"/>
        <v>0</v>
      </c>
      <c r="G359" s="39">
        <f t="shared" si="51"/>
        <v>0</v>
      </c>
      <c r="H359" s="39">
        <f t="shared" si="52"/>
        <v>0</v>
      </c>
      <c r="I359" s="39">
        <f t="shared" si="48"/>
        <v>0</v>
      </c>
      <c r="J359" s="39">
        <f>SUM($H$18:$H359)</f>
        <v>10617.664711148516</v>
      </c>
    </row>
    <row r="360" spans="1:10">
      <c r="A360" s="36">
        <f t="shared" si="49"/>
        <v>343</v>
      </c>
      <c r="B360" s="37">
        <f t="shared" si="45"/>
        <v>169321</v>
      </c>
      <c r="C360" s="39">
        <f t="shared" si="50"/>
        <v>0</v>
      </c>
      <c r="D360" s="39">
        <f t="shared" si="53"/>
        <v>33123.532942229707</v>
      </c>
      <c r="E360" s="40">
        <f t="shared" si="46"/>
        <v>0</v>
      </c>
      <c r="F360" s="39">
        <f t="shared" si="47"/>
        <v>0</v>
      </c>
      <c r="G360" s="39">
        <f t="shared" si="51"/>
        <v>0</v>
      </c>
      <c r="H360" s="39">
        <f t="shared" si="52"/>
        <v>0</v>
      </c>
      <c r="I360" s="39">
        <f t="shared" si="48"/>
        <v>0</v>
      </c>
      <c r="J360" s="39">
        <f>SUM($H$18:$H360)</f>
        <v>10617.664711148516</v>
      </c>
    </row>
    <row r="361" spans="1:10">
      <c r="A361" s="36">
        <f t="shared" si="49"/>
        <v>344</v>
      </c>
      <c r="B361" s="37">
        <f t="shared" si="45"/>
        <v>169687</v>
      </c>
      <c r="C361" s="39">
        <f t="shared" si="50"/>
        <v>0</v>
      </c>
      <c r="D361" s="39">
        <f t="shared" si="53"/>
        <v>33123.532942229707</v>
      </c>
      <c r="E361" s="40">
        <f t="shared" si="46"/>
        <v>0</v>
      </c>
      <c r="F361" s="39">
        <f t="shared" si="47"/>
        <v>0</v>
      </c>
      <c r="G361" s="39">
        <f t="shared" si="51"/>
        <v>0</v>
      </c>
      <c r="H361" s="39">
        <f t="shared" si="52"/>
        <v>0</v>
      </c>
      <c r="I361" s="39">
        <f t="shared" si="48"/>
        <v>0</v>
      </c>
      <c r="J361" s="39">
        <f>SUM($H$18:$H361)</f>
        <v>10617.664711148516</v>
      </c>
    </row>
    <row r="362" spans="1:10">
      <c r="A362" s="36">
        <f t="shared" si="49"/>
        <v>345</v>
      </c>
      <c r="B362" s="37">
        <f t="shared" si="45"/>
        <v>170052</v>
      </c>
      <c r="C362" s="39">
        <f t="shared" si="50"/>
        <v>0</v>
      </c>
      <c r="D362" s="39">
        <f t="shared" si="53"/>
        <v>33123.532942229707</v>
      </c>
      <c r="E362" s="40">
        <f t="shared" si="46"/>
        <v>0</v>
      </c>
      <c r="F362" s="39">
        <f t="shared" si="47"/>
        <v>0</v>
      </c>
      <c r="G362" s="39">
        <f t="shared" si="51"/>
        <v>0</v>
      </c>
      <c r="H362" s="39">
        <f t="shared" si="52"/>
        <v>0</v>
      </c>
      <c r="I362" s="39">
        <f t="shared" si="48"/>
        <v>0</v>
      </c>
      <c r="J362" s="39">
        <f>SUM($H$18:$H362)</f>
        <v>10617.664711148516</v>
      </c>
    </row>
    <row r="363" spans="1:10">
      <c r="A363" s="36">
        <f t="shared" si="49"/>
        <v>346</v>
      </c>
      <c r="B363" s="37">
        <f t="shared" si="45"/>
        <v>170417</v>
      </c>
      <c r="C363" s="39">
        <f t="shared" si="50"/>
        <v>0</v>
      </c>
      <c r="D363" s="39">
        <f t="shared" si="53"/>
        <v>33123.532942229707</v>
      </c>
      <c r="E363" s="40">
        <f t="shared" si="46"/>
        <v>0</v>
      </c>
      <c r="F363" s="39">
        <f t="shared" si="47"/>
        <v>0</v>
      </c>
      <c r="G363" s="39">
        <f t="shared" si="51"/>
        <v>0</v>
      </c>
      <c r="H363" s="39">
        <f t="shared" si="52"/>
        <v>0</v>
      </c>
      <c r="I363" s="39">
        <f t="shared" si="48"/>
        <v>0</v>
      </c>
      <c r="J363" s="39">
        <f>SUM($H$18:$H363)</f>
        <v>10617.664711148516</v>
      </c>
    </row>
    <row r="364" spans="1:10">
      <c r="A364" s="36">
        <f t="shared" si="49"/>
        <v>347</v>
      </c>
      <c r="B364" s="37">
        <f t="shared" si="45"/>
        <v>170782</v>
      </c>
      <c r="C364" s="39">
        <f t="shared" si="50"/>
        <v>0</v>
      </c>
      <c r="D364" s="39">
        <f t="shared" si="53"/>
        <v>33123.532942229707</v>
      </c>
      <c r="E364" s="40">
        <f t="shared" si="46"/>
        <v>0</v>
      </c>
      <c r="F364" s="39">
        <f t="shared" si="47"/>
        <v>0</v>
      </c>
      <c r="G364" s="39">
        <f t="shared" si="51"/>
        <v>0</v>
      </c>
      <c r="H364" s="39">
        <f t="shared" si="52"/>
        <v>0</v>
      </c>
      <c r="I364" s="39">
        <f t="shared" si="48"/>
        <v>0</v>
      </c>
      <c r="J364" s="39">
        <f>SUM($H$18:$H364)</f>
        <v>10617.664711148516</v>
      </c>
    </row>
    <row r="365" spans="1:10">
      <c r="A365" s="36">
        <f t="shared" si="49"/>
        <v>348</v>
      </c>
      <c r="B365" s="37">
        <f t="shared" si="45"/>
        <v>171148</v>
      </c>
      <c r="C365" s="39">
        <f t="shared" si="50"/>
        <v>0</v>
      </c>
      <c r="D365" s="39">
        <f t="shared" si="53"/>
        <v>33123.532942229707</v>
      </c>
      <c r="E365" s="40">
        <f t="shared" si="46"/>
        <v>0</v>
      </c>
      <c r="F365" s="39">
        <f t="shared" si="47"/>
        <v>0</v>
      </c>
      <c r="G365" s="39">
        <f t="shared" si="51"/>
        <v>0</v>
      </c>
      <c r="H365" s="39">
        <f t="shared" si="52"/>
        <v>0</v>
      </c>
      <c r="I365" s="39">
        <f t="shared" si="48"/>
        <v>0</v>
      </c>
      <c r="J365" s="39">
        <f>SUM($H$18:$H365)</f>
        <v>10617.664711148516</v>
      </c>
    </row>
    <row r="366" spans="1:10">
      <c r="A366" s="36">
        <f t="shared" si="49"/>
        <v>349</v>
      </c>
      <c r="B366" s="37">
        <f t="shared" si="45"/>
        <v>171513</v>
      </c>
      <c r="C366" s="39">
        <f t="shared" si="50"/>
        <v>0</v>
      </c>
      <c r="D366" s="39">
        <f t="shared" si="53"/>
        <v>33123.532942229707</v>
      </c>
      <c r="E366" s="40">
        <f t="shared" si="46"/>
        <v>0</v>
      </c>
      <c r="F366" s="39">
        <f t="shared" si="47"/>
        <v>0</v>
      </c>
      <c r="G366" s="39">
        <f t="shared" si="51"/>
        <v>0</v>
      </c>
      <c r="H366" s="39">
        <f t="shared" si="52"/>
        <v>0</v>
      </c>
      <c r="I366" s="39">
        <f t="shared" si="48"/>
        <v>0</v>
      </c>
      <c r="J366" s="39">
        <f>SUM($H$18:$H366)</f>
        <v>10617.664711148516</v>
      </c>
    </row>
    <row r="367" spans="1:10">
      <c r="A367" s="36">
        <f t="shared" si="49"/>
        <v>350</v>
      </c>
      <c r="B367" s="37">
        <f t="shared" si="45"/>
        <v>171878</v>
      </c>
      <c r="C367" s="39">
        <f t="shared" si="50"/>
        <v>0</v>
      </c>
      <c r="D367" s="39">
        <f t="shared" si="53"/>
        <v>33123.532942229707</v>
      </c>
      <c r="E367" s="40">
        <f t="shared" si="46"/>
        <v>0</v>
      </c>
      <c r="F367" s="39">
        <f t="shared" si="47"/>
        <v>0</v>
      </c>
      <c r="G367" s="39">
        <f t="shared" si="51"/>
        <v>0</v>
      </c>
      <c r="H367" s="39">
        <f t="shared" si="52"/>
        <v>0</v>
      </c>
      <c r="I367" s="39">
        <f t="shared" si="48"/>
        <v>0</v>
      </c>
      <c r="J367" s="39">
        <f>SUM($H$18:$H367)</f>
        <v>10617.664711148516</v>
      </c>
    </row>
    <row r="368" spans="1:10">
      <c r="A368" s="36">
        <f t="shared" si="49"/>
        <v>351</v>
      </c>
      <c r="B368" s="37">
        <f t="shared" si="45"/>
        <v>172243</v>
      </c>
      <c r="C368" s="39">
        <f t="shared" si="50"/>
        <v>0</v>
      </c>
      <c r="D368" s="39">
        <f t="shared" si="53"/>
        <v>33123.532942229707</v>
      </c>
      <c r="E368" s="40">
        <f t="shared" si="46"/>
        <v>0</v>
      </c>
      <c r="F368" s="39">
        <f t="shared" si="47"/>
        <v>0</v>
      </c>
      <c r="G368" s="39">
        <f t="shared" si="51"/>
        <v>0</v>
      </c>
      <c r="H368" s="39">
        <f t="shared" si="52"/>
        <v>0</v>
      </c>
      <c r="I368" s="39">
        <f t="shared" si="48"/>
        <v>0</v>
      </c>
      <c r="J368" s="39">
        <f>SUM($H$18:$H368)</f>
        <v>10617.664711148516</v>
      </c>
    </row>
    <row r="369" spans="1:10">
      <c r="A369" s="36">
        <f t="shared" si="49"/>
        <v>352</v>
      </c>
      <c r="B369" s="37">
        <f t="shared" si="45"/>
        <v>172609</v>
      </c>
      <c r="C369" s="39">
        <f t="shared" si="50"/>
        <v>0</v>
      </c>
      <c r="D369" s="39">
        <f t="shared" si="53"/>
        <v>33123.532942229707</v>
      </c>
      <c r="E369" s="40">
        <f t="shared" si="46"/>
        <v>0</v>
      </c>
      <c r="F369" s="39">
        <f t="shared" si="47"/>
        <v>0</v>
      </c>
      <c r="G369" s="39">
        <f t="shared" si="51"/>
        <v>0</v>
      </c>
      <c r="H369" s="39">
        <f t="shared" si="52"/>
        <v>0</v>
      </c>
      <c r="I369" s="39">
        <f t="shared" si="48"/>
        <v>0</v>
      </c>
      <c r="J369" s="39">
        <f>SUM($H$18:$H369)</f>
        <v>10617.664711148516</v>
      </c>
    </row>
    <row r="370" spans="1:10">
      <c r="A370" s="36">
        <f t="shared" si="49"/>
        <v>353</v>
      </c>
      <c r="B370" s="37">
        <f t="shared" si="45"/>
        <v>172974</v>
      </c>
      <c r="C370" s="39">
        <f t="shared" si="50"/>
        <v>0</v>
      </c>
      <c r="D370" s="39">
        <f t="shared" si="53"/>
        <v>33123.532942229707</v>
      </c>
      <c r="E370" s="40">
        <f t="shared" si="46"/>
        <v>0</v>
      </c>
      <c r="F370" s="39">
        <f t="shared" si="47"/>
        <v>0</v>
      </c>
      <c r="G370" s="39">
        <f t="shared" si="51"/>
        <v>0</v>
      </c>
      <c r="H370" s="39">
        <f t="shared" si="52"/>
        <v>0</v>
      </c>
      <c r="I370" s="39">
        <f t="shared" si="48"/>
        <v>0</v>
      </c>
      <c r="J370" s="39">
        <f>SUM($H$18:$H370)</f>
        <v>10617.664711148516</v>
      </c>
    </row>
    <row r="371" spans="1:10">
      <c r="A371" s="36">
        <f t="shared" si="49"/>
        <v>354</v>
      </c>
      <c r="B371" s="37">
        <f t="shared" si="45"/>
        <v>173339</v>
      </c>
      <c r="C371" s="39">
        <f t="shared" si="50"/>
        <v>0</v>
      </c>
      <c r="D371" s="39">
        <f t="shared" si="53"/>
        <v>33123.532942229707</v>
      </c>
      <c r="E371" s="40">
        <f t="shared" si="46"/>
        <v>0</v>
      </c>
      <c r="F371" s="39">
        <f t="shared" si="47"/>
        <v>0</v>
      </c>
      <c r="G371" s="39">
        <f t="shared" si="51"/>
        <v>0</v>
      </c>
      <c r="H371" s="39">
        <f t="shared" si="52"/>
        <v>0</v>
      </c>
      <c r="I371" s="39">
        <f t="shared" si="48"/>
        <v>0</v>
      </c>
      <c r="J371" s="39">
        <f>SUM($H$18:$H371)</f>
        <v>10617.664711148516</v>
      </c>
    </row>
    <row r="372" spans="1:10">
      <c r="A372" s="36">
        <f t="shared" si="49"/>
        <v>355</v>
      </c>
      <c r="B372" s="37">
        <f t="shared" si="45"/>
        <v>173704</v>
      </c>
      <c r="C372" s="39">
        <f t="shared" si="50"/>
        <v>0</v>
      </c>
      <c r="D372" s="39">
        <f t="shared" si="53"/>
        <v>33123.532942229707</v>
      </c>
      <c r="E372" s="40">
        <f t="shared" si="46"/>
        <v>0</v>
      </c>
      <c r="F372" s="39">
        <f t="shared" si="47"/>
        <v>0</v>
      </c>
      <c r="G372" s="39">
        <f t="shared" si="51"/>
        <v>0</v>
      </c>
      <c r="H372" s="39">
        <f t="shared" si="52"/>
        <v>0</v>
      </c>
      <c r="I372" s="39">
        <f t="shared" si="48"/>
        <v>0</v>
      </c>
      <c r="J372" s="39">
        <f>SUM($H$18:$H372)</f>
        <v>10617.664711148516</v>
      </c>
    </row>
    <row r="373" spans="1:10">
      <c r="A373" s="36">
        <f t="shared" si="49"/>
        <v>356</v>
      </c>
      <c r="B373" s="37">
        <f t="shared" si="45"/>
        <v>174070</v>
      </c>
      <c r="C373" s="39">
        <f t="shared" si="50"/>
        <v>0</v>
      </c>
      <c r="D373" s="39">
        <f t="shared" si="53"/>
        <v>33123.532942229707</v>
      </c>
      <c r="E373" s="40">
        <f t="shared" si="46"/>
        <v>0</v>
      </c>
      <c r="F373" s="39">
        <f t="shared" si="47"/>
        <v>0</v>
      </c>
      <c r="G373" s="39">
        <f t="shared" si="51"/>
        <v>0</v>
      </c>
      <c r="H373" s="39">
        <f t="shared" si="52"/>
        <v>0</v>
      </c>
      <c r="I373" s="39">
        <f t="shared" si="48"/>
        <v>0</v>
      </c>
      <c r="J373" s="39">
        <f>SUM($H$18:$H373)</f>
        <v>10617.664711148516</v>
      </c>
    </row>
    <row r="374" spans="1:10">
      <c r="A374" s="36">
        <f t="shared" si="49"/>
        <v>357</v>
      </c>
      <c r="B374" s="37">
        <f t="shared" si="45"/>
        <v>174435</v>
      </c>
      <c r="C374" s="39">
        <f t="shared" si="50"/>
        <v>0</v>
      </c>
      <c r="D374" s="39">
        <f t="shared" si="53"/>
        <v>33123.532942229707</v>
      </c>
      <c r="E374" s="40">
        <f t="shared" si="46"/>
        <v>0</v>
      </c>
      <c r="F374" s="39">
        <f t="shared" si="47"/>
        <v>0</v>
      </c>
      <c r="G374" s="39">
        <f t="shared" si="51"/>
        <v>0</v>
      </c>
      <c r="H374" s="39">
        <f t="shared" si="52"/>
        <v>0</v>
      </c>
      <c r="I374" s="39">
        <f t="shared" si="48"/>
        <v>0</v>
      </c>
      <c r="J374" s="39">
        <f>SUM($H$18:$H374)</f>
        <v>10617.664711148516</v>
      </c>
    </row>
    <row r="375" spans="1:10">
      <c r="A375" s="36">
        <f t="shared" si="49"/>
        <v>358</v>
      </c>
      <c r="B375" s="37">
        <f t="shared" si="45"/>
        <v>174800</v>
      </c>
      <c r="C375" s="39">
        <f t="shared" si="50"/>
        <v>0</v>
      </c>
      <c r="D375" s="39">
        <f t="shared" si="53"/>
        <v>33123.532942229707</v>
      </c>
      <c r="E375" s="40">
        <f t="shared" si="46"/>
        <v>0</v>
      </c>
      <c r="F375" s="39">
        <f t="shared" si="47"/>
        <v>0</v>
      </c>
      <c r="G375" s="39">
        <f t="shared" si="51"/>
        <v>0</v>
      </c>
      <c r="H375" s="39">
        <f t="shared" si="52"/>
        <v>0</v>
      </c>
      <c r="I375" s="39">
        <f t="shared" si="48"/>
        <v>0</v>
      </c>
      <c r="J375" s="39">
        <f>SUM($H$18:$H375)</f>
        <v>10617.664711148516</v>
      </c>
    </row>
    <row r="376" spans="1:10">
      <c r="A376" s="36">
        <f t="shared" si="49"/>
        <v>359</v>
      </c>
      <c r="B376" s="37">
        <f t="shared" si="45"/>
        <v>175165</v>
      </c>
      <c r="C376" s="39">
        <f t="shared" si="50"/>
        <v>0</v>
      </c>
      <c r="D376" s="39">
        <f t="shared" si="53"/>
        <v>33123.532942229707</v>
      </c>
      <c r="E376" s="40">
        <f t="shared" si="46"/>
        <v>0</v>
      </c>
      <c r="F376" s="39">
        <f t="shared" si="47"/>
        <v>0</v>
      </c>
      <c r="G376" s="39">
        <f t="shared" si="51"/>
        <v>0</v>
      </c>
      <c r="H376" s="39">
        <f t="shared" si="52"/>
        <v>0</v>
      </c>
      <c r="I376" s="39">
        <f t="shared" si="48"/>
        <v>0</v>
      </c>
      <c r="J376" s="39">
        <f>SUM($H$18:$H376)</f>
        <v>10617.664711148516</v>
      </c>
    </row>
    <row r="377" spans="1:10">
      <c r="A377" s="36">
        <f t="shared" si="49"/>
        <v>360</v>
      </c>
      <c r="B377" s="37">
        <f t="shared" si="45"/>
        <v>175531</v>
      </c>
      <c r="C377" s="39">
        <f t="shared" si="50"/>
        <v>0</v>
      </c>
      <c r="D377" s="39">
        <f t="shared" si="53"/>
        <v>33123.532942229707</v>
      </c>
      <c r="E377" s="40">
        <f t="shared" si="46"/>
        <v>0</v>
      </c>
      <c r="F377" s="39">
        <f t="shared" si="47"/>
        <v>0</v>
      </c>
      <c r="G377" s="39">
        <f t="shared" si="51"/>
        <v>0</v>
      </c>
      <c r="H377" s="39">
        <f t="shared" si="52"/>
        <v>0</v>
      </c>
      <c r="I377" s="39">
        <f t="shared" si="48"/>
        <v>0</v>
      </c>
      <c r="J377" s="39">
        <f>SUM($H$18:$H377)</f>
        <v>10617.664711148516</v>
      </c>
    </row>
    <row r="378" spans="1:10">
      <c r="A378" s="41"/>
      <c r="B378" s="42"/>
      <c r="C378" s="42"/>
      <c r="D378" s="42"/>
      <c r="E378" s="42"/>
      <c r="F378" s="42"/>
      <c r="G378" s="42"/>
      <c r="H378" s="42"/>
      <c r="I378" s="42"/>
      <c r="J378" s="42"/>
    </row>
  </sheetData>
  <sheetProtection selectLockedCells="1"/>
  <mergeCells count="4">
    <mergeCell ref="A1:D1"/>
    <mergeCell ref="B4:D4"/>
    <mergeCell ref="F4:H4"/>
    <mergeCell ref="C12:D12"/>
  </mergeCells>
  <conditionalFormatting sqref="A18:E377">
    <cfRule type="expression" dxfId="23" priority="4" stopIfTrue="1">
      <formula>IF(ROW(A18)&gt;Last_Row,TRUE, FALSE)</formula>
    </cfRule>
    <cfRule type="expression" dxfId="22" priority="5" stopIfTrue="1">
      <formula>IF(ROW(A18)=Last_Row,TRUE, FALSE)</formula>
    </cfRule>
    <cfRule type="expression" dxfId="21" priority="6" stopIfTrue="1">
      <formula>IF(ROW(A18)&lt;Last_Row,TRUE, FALSE)</formula>
    </cfRule>
  </conditionalFormatting>
  <conditionalFormatting sqref="F18:J377">
    <cfRule type="expression" dxfId="20" priority="1" stopIfTrue="1">
      <formula>IF(ROW(F18)&gt;Last_Row,TRUE, FALSE)</formula>
    </cfRule>
    <cfRule type="expression" dxfId="19" priority="2" stopIfTrue="1">
      <formula>IF(ROW(F18)=Last_Row,TRUE, FALSE)</formula>
    </cfRule>
    <cfRule type="expression" dxfId="18" priority="3" stopIfTrue="1">
      <formula>IF(ROW(F18)&lt;=Last_Row,TRUE, FALSE)</formula>
    </cfRule>
  </conditionalFormatting>
  <dataValidations count="3">
    <dataValidation type="whole" allowBlank="1" showInputMessage="1" showErrorMessage="1" errorTitle="Years" error="Please enter a whole number of years from 1 to 30."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xr:uid="{00000000-0002-0000-0700-000000000000}">
      <formula1>1</formula1>
      <formula2>30</formula2>
    </dataValidation>
    <dataValidation type="date" operator="greaterThanOrEqual" allowBlank="1" showInputMessage="1" showErrorMessage="1" errorTitle="Date" error="Please enter a valid date greater than or equal to January 1, 1900." sqref="D8:D9 IZ8:IZ9 SV8:SV9 ACR8:ACR9 AMN8:AMN9 AWJ8:AWJ9 BGF8:BGF9 BQB8:BQB9 BZX8:BZX9 CJT8:CJT9 CTP8:CTP9 DDL8:DDL9 DNH8:DNH9 DXD8:DXD9 EGZ8:EGZ9 EQV8:EQV9 FAR8:FAR9 FKN8:FKN9 FUJ8:FUJ9 GEF8:GEF9 GOB8:GOB9 GXX8:GXX9 HHT8:HHT9 HRP8:HRP9 IBL8:IBL9 ILH8:ILH9 IVD8:IVD9 JEZ8:JEZ9 JOV8:JOV9 JYR8:JYR9 KIN8:KIN9 KSJ8:KSJ9 LCF8:LCF9 LMB8:LMB9 LVX8:LVX9 MFT8:MFT9 MPP8:MPP9 MZL8:MZL9 NJH8:NJH9 NTD8:NTD9 OCZ8:OCZ9 OMV8:OMV9 OWR8:OWR9 PGN8:PGN9 PQJ8:PQJ9 QAF8:QAF9 QKB8:QKB9 QTX8:QTX9 RDT8:RDT9 RNP8:RNP9 RXL8:RXL9 SHH8:SHH9 SRD8:SRD9 TAZ8:TAZ9 TKV8:TKV9 TUR8:TUR9 UEN8:UEN9 UOJ8:UOJ9 UYF8:UYF9 VIB8:VIB9 VRX8:VRX9 WBT8:WBT9 WLP8:WLP9 WVL8:WVL9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xr:uid="{00000000-0002-0000-0700-000001000000}">
      <formula1>1</formula1>
    </dataValidation>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00000000-0002-0000-0700-000002000000}"/>
  </dataValidations>
  <printOptions horizontalCentered="1"/>
  <pageMargins left="0.75" right="0.5" top="0.5" bottom="0.5" header="0.5" footer="0.5"/>
  <pageSetup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0285C-1F44-48DE-93E8-8ADF7081FC74}">
  <dimension ref="A1:J378"/>
  <sheetViews>
    <sheetView showGridLines="0" zoomScaleNormal="100" workbookViewId="0">
      <pane ySplit="17" topLeftCell="A18" activePane="bottomLeft" state="frozenSplit"/>
      <selection pane="bottomLeft" activeCell="D7" sqref="D7"/>
    </sheetView>
  </sheetViews>
  <sheetFormatPr defaultRowHeight="12.75"/>
  <cols>
    <col min="1" max="1" width="4.7109375" style="43" customWidth="1"/>
    <col min="2" max="2" width="13.28515625" style="44" customWidth="1"/>
    <col min="3" max="3" width="15.42578125" style="44" customWidth="1"/>
    <col min="4" max="4" width="14" style="44" customWidth="1"/>
    <col min="5" max="5" width="12.140625" style="44" customWidth="1"/>
    <col min="6" max="6" width="14.42578125" style="44" customWidth="1"/>
    <col min="7" max="7" width="14.140625" style="44" customWidth="1"/>
    <col min="8" max="9" width="13.5703125" style="44" customWidth="1"/>
    <col min="10" max="10" width="13" style="44" customWidth="1"/>
    <col min="11" max="256" width="9.140625" style="8"/>
    <col min="257" max="257" width="4.7109375" style="8" customWidth="1"/>
    <col min="258" max="258" width="13.28515625" style="8" customWidth="1"/>
    <col min="259" max="259" width="15.42578125" style="8" customWidth="1"/>
    <col min="260" max="260" width="14" style="8" customWidth="1"/>
    <col min="261" max="261" width="12.140625" style="8" customWidth="1"/>
    <col min="262" max="262" width="14.42578125" style="8" customWidth="1"/>
    <col min="263" max="263" width="14.140625" style="8" customWidth="1"/>
    <col min="264" max="265" width="13.5703125" style="8" customWidth="1"/>
    <col min="266" max="266" width="13" style="8" customWidth="1"/>
    <col min="267" max="512" width="9.140625" style="8"/>
    <col min="513" max="513" width="4.7109375" style="8" customWidth="1"/>
    <col min="514" max="514" width="13.28515625" style="8" customWidth="1"/>
    <col min="515" max="515" width="15.42578125" style="8" customWidth="1"/>
    <col min="516" max="516" width="14" style="8" customWidth="1"/>
    <col min="517" max="517" width="12.140625" style="8" customWidth="1"/>
    <col min="518" max="518" width="14.42578125" style="8" customWidth="1"/>
    <col min="519" max="519" width="14.140625" style="8" customWidth="1"/>
    <col min="520" max="521" width="13.5703125" style="8" customWidth="1"/>
    <col min="522" max="522" width="13" style="8" customWidth="1"/>
    <col min="523" max="768" width="9.140625" style="8"/>
    <col min="769" max="769" width="4.7109375" style="8" customWidth="1"/>
    <col min="770" max="770" width="13.28515625" style="8" customWidth="1"/>
    <col min="771" max="771" width="15.42578125" style="8" customWidth="1"/>
    <col min="772" max="772" width="14" style="8" customWidth="1"/>
    <col min="773" max="773" width="12.140625" style="8" customWidth="1"/>
    <col min="774" max="774" width="14.42578125" style="8" customWidth="1"/>
    <col min="775" max="775" width="14.140625" style="8" customWidth="1"/>
    <col min="776" max="777" width="13.5703125" style="8" customWidth="1"/>
    <col min="778" max="778" width="13" style="8" customWidth="1"/>
    <col min="779" max="1024" width="9.140625" style="8"/>
    <col min="1025" max="1025" width="4.7109375" style="8" customWidth="1"/>
    <col min="1026" max="1026" width="13.28515625" style="8" customWidth="1"/>
    <col min="1027" max="1027" width="15.42578125" style="8" customWidth="1"/>
    <col min="1028" max="1028" width="14" style="8" customWidth="1"/>
    <col min="1029" max="1029" width="12.140625" style="8" customWidth="1"/>
    <col min="1030" max="1030" width="14.42578125" style="8" customWidth="1"/>
    <col min="1031" max="1031" width="14.140625" style="8" customWidth="1"/>
    <col min="1032" max="1033" width="13.5703125" style="8" customWidth="1"/>
    <col min="1034" max="1034" width="13" style="8" customWidth="1"/>
    <col min="1035" max="1280" width="9.140625" style="8"/>
    <col min="1281" max="1281" width="4.7109375" style="8" customWidth="1"/>
    <col min="1282" max="1282" width="13.28515625" style="8" customWidth="1"/>
    <col min="1283" max="1283" width="15.42578125" style="8" customWidth="1"/>
    <col min="1284" max="1284" width="14" style="8" customWidth="1"/>
    <col min="1285" max="1285" width="12.140625" style="8" customWidth="1"/>
    <col min="1286" max="1286" width="14.42578125" style="8" customWidth="1"/>
    <col min="1287" max="1287" width="14.140625" style="8" customWidth="1"/>
    <col min="1288" max="1289" width="13.5703125" style="8" customWidth="1"/>
    <col min="1290" max="1290" width="13" style="8" customWidth="1"/>
    <col min="1291" max="1536" width="9.140625" style="8"/>
    <col min="1537" max="1537" width="4.7109375" style="8" customWidth="1"/>
    <col min="1538" max="1538" width="13.28515625" style="8" customWidth="1"/>
    <col min="1539" max="1539" width="15.42578125" style="8" customWidth="1"/>
    <col min="1540" max="1540" width="14" style="8" customWidth="1"/>
    <col min="1541" max="1541" width="12.140625" style="8" customWidth="1"/>
    <col min="1542" max="1542" width="14.42578125" style="8" customWidth="1"/>
    <col min="1543" max="1543" width="14.140625" style="8" customWidth="1"/>
    <col min="1544" max="1545" width="13.5703125" style="8" customWidth="1"/>
    <col min="1546" max="1546" width="13" style="8" customWidth="1"/>
    <col min="1547" max="1792" width="9.140625" style="8"/>
    <col min="1793" max="1793" width="4.7109375" style="8" customWidth="1"/>
    <col min="1794" max="1794" width="13.28515625" style="8" customWidth="1"/>
    <col min="1795" max="1795" width="15.42578125" style="8" customWidth="1"/>
    <col min="1796" max="1796" width="14" style="8" customWidth="1"/>
    <col min="1797" max="1797" width="12.140625" style="8" customWidth="1"/>
    <col min="1798" max="1798" width="14.42578125" style="8" customWidth="1"/>
    <col min="1799" max="1799" width="14.140625" style="8" customWidth="1"/>
    <col min="1800" max="1801" width="13.5703125" style="8" customWidth="1"/>
    <col min="1802" max="1802" width="13" style="8" customWidth="1"/>
    <col min="1803" max="2048" width="9.140625" style="8"/>
    <col min="2049" max="2049" width="4.7109375" style="8" customWidth="1"/>
    <col min="2050" max="2050" width="13.28515625" style="8" customWidth="1"/>
    <col min="2051" max="2051" width="15.42578125" style="8" customWidth="1"/>
    <col min="2052" max="2052" width="14" style="8" customWidth="1"/>
    <col min="2053" max="2053" width="12.140625" style="8" customWidth="1"/>
    <col min="2054" max="2054" width="14.42578125" style="8" customWidth="1"/>
    <col min="2055" max="2055" width="14.140625" style="8" customWidth="1"/>
    <col min="2056" max="2057" width="13.5703125" style="8" customWidth="1"/>
    <col min="2058" max="2058" width="13" style="8" customWidth="1"/>
    <col min="2059" max="2304" width="9.140625" style="8"/>
    <col min="2305" max="2305" width="4.7109375" style="8" customWidth="1"/>
    <col min="2306" max="2306" width="13.28515625" style="8" customWidth="1"/>
    <col min="2307" max="2307" width="15.42578125" style="8" customWidth="1"/>
    <col min="2308" max="2308" width="14" style="8" customWidth="1"/>
    <col min="2309" max="2309" width="12.140625" style="8" customWidth="1"/>
    <col min="2310" max="2310" width="14.42578125" style="8" customWidth="1"/>
    <col min="2311" max="2311" width="14.140625" style="8" customWidth="1"/>
    <col min="2312" max="2313" width="13.5703125" style="8" customWidth="1"/>
    <col min="2314" max="2314" width="13" style="8" customWidth="1"/>
    <col min="2315" max="2560" width="9.140625" style="8"/>
    <col min="2561" max="2561" width="4.7109375" style="8" customWidth="1"/>
    <col min="2562" max="2562" width="13.28515625" style="8" customWidth="1"/>
    <col min="2563" max="2563" width="15.42578125" style="8" customWidth="1"/>
    <col min="2564" max="2564" width="14" style="8" customWidth="1"/>
    <col min="2565" max="2565" width="12.140625" style="8" customWidth="1"/>
    <col min="2566" max="2566" width="14.42578125" style="8" customWidth="1"/>
    <col min="2567" max="2567" width="14.140625" style="8" customWidth="1"/>
    <col min="2568" max="2569" width="13.5703125" style="8" customWidth="1"/>
    <col min="2570" max="2570" width="13" style="8" customWidth="1"/>
    <col min="2571" max="2816" width="9.140625" style="8"/>
    <col min="2817" max="2817" width="4.7109375" style="8" customWidth="1"/>
    <col min="2818" max="2818" width="13.28515625" style="8" customWidth="1"/>
    <col min="2819" max="2819" width="15.42578125" style="8" customWidth="1"/>
    <col min="2820" max="2820" width="14" style="8" customWidth="1"/>
    <col min="2821" max="2821" width="12.140625" style="8" customWidth="1"/>
    <col min="2822" max="2822" width="14.42578125" style="8" customWidth="1"/>
    <col min="2823" max="2823" width="14.140625" style="8" customWidth="1"/>
    <col min="2824" max="2825" width="13.5703125" style="8" customWidth="1"/>
    <col min="2826" max="2826" width="13" style="8" customWidth="1"/>
    <col min="2827" max="3072" width="9.140625" style="8"/>
    <col min="3073" max="3073" width="4.7109375" style="8" customWidth="1"/>
    <col min="3074" max="3074" width="13.28515625" style="8" customWidth="1"/>
    <col min="3075" max="3075" width="15.42578125" style="8" customWidth="1"/>
    <col min="3076" max="3076" width="14" style="8" customWidth="1"/>
    <col min="3077" max="3077" width="12.140625" style="8" customWidth="1"/>
    <col min="3078" max="3078" width="14.42578125" style="8" customWidth="1"/>
    <col min="3079" max="3079" width="14.140625" style="8" customWidth="1"/>
    <col min="3080" max="3081" width="13.5703125" style="8" customWidth="1"/>
    <col min="3082" max="3082" width="13" style="8" customWidth="1"/>
    <col min="3083" max="3328" width="9.140625" style="8"/>
    <col min="3329" max="3329" width="4.7109375" style="8" customWidth="1"/>
    <col min="3330" max="3330" width="13.28515625" style="8" customWidth="1"/>
    <col min="3331" max="3331" width="15.42578125" style="8" customWidth="1"/>
    <col min="3332" max="3332" width="14" style="8" customWidth="1"/>
    <col min="3333" max="3333" width="12.140625" style="8" customWidth="1"/>
    <col min="3334" max="3334" width="14.42578125" style="8" customWidth="1"/>
    <col min="3335" max="3335" width="14.140625" style="8" customWidth="1"/>
    <col min="3336" max="3337" width="13.5703125" style="8" customWidth="1"/>
    <col min="3338" max="3338" width="13" style="8" customWidth="1"/>
    <col min="3339" max="3584" width="9.140625" style="8"/>
    <col min="3585" max="3585" width="4.7109375" style="8" customWidth="1"/>
    <col min="3586" max="3586" width="13.28515625" style="8" customWidth="1"/>
    <col min="3587" max="3587" width="15.42578125" style="8" customWidth="1"/>
    <col min="3588" max="3588" width="14" style="8" customWidth="1"/>
    <col min="3589" max="3589" width="12.140625" style="8" customWidth="1"/>
    <col min="3590" max="3590" width="14.42578125" style="8" customWidth="1"/>
    <col min="3591" max="3591" width="14.140625" style="8" customWidth="1"/>
    <col min="3592" max="3593" width="13.5703125" style="8" customWidth="1"/>
    <col min="3594" max="3594" width="13" style="8" customWidth="1"/>
    <col min="3595" max="3840" width="9.140625" style="8"/>
    <col min="3841" max="3841" width="4.7109375" style="8" customWidth="1"/>
    <col min="3842" max="3842" width="13.28515625" style="8" customWidth="1"/>
    <col min="3843" max="3843" width="15.42578125" style="8" customWidth="1"/>
    <col min="3844" max="3844" width="14" style="8" customWidth="1"/>
    <col min="3845" max="3845" width="12.140625" style="8" customWidth="1"/>
    <col min="3846" max="3846" width="14.42578125" style="8" customWidth="1"/>
    <col min="3847" max="3847" width="14.140625" style="8" customWidth="1"/>
    <col min="3848" max="3849" width="13.5703125" style="8" customWidth="1"/>
    <col min="3850" max="3850" width="13" style="8" customWidth="1"/>
    <col min="3851" max="4096" width="9.140625" style="8"/>
    <col min="4097" max="4097" width="4.7109375" style="8" customWidth="1"/>
    <col min="4098" max="4098" width="13.28515625" style="8" customWidth="1"/>
    <col min="4099" max="4099" width="15.42578125" style="8" customWidth="1"/>
    <col min="4100" max="4100" width="14" style="8" customWidth="1"/>
    <col min="4101" max="4101" width="12.140625" style="8" customWidth="1"/>
    <col min="4102" max="4102" width="14.42578125" style="8" customWidth="1"/>
    <col min="4103" max="4103" width="14.140625" style="8" customWidth="1"/>
    <col min="4104" max="4105" width="13.5703125" style="8" customWidth="1"/>
    <col min="4106" max="4106" width="13" style="8" customWidth="1"/>
    <col min="4107" max="4352" width="9.140625" style="8"/>
    <col min="4353" max="4353" width="4.7109375" style="8" customWidth="1"/>
    <col min="4354" max="4354" width="13.28515625" style="8" customWidth="1"/>
    <col min="4355" max="4355" width="15.42578125" style="8" customWidth="1"/>
    <col min="4356" max="4356" width="14" style="8" customWidth="1"/>
    <col min="4357" max="4357" width="12.140625" style="8" customWidth="1"/>
    <col min="4358" max="4358" width="14.42578125" style="8" customWidth="1"/>
    <col min="4359" max="4359" width="14.140625" style="8" customWidth="1"/>
    <col min="4360" max="4361" width="13.5703125" style="8" customWidth="1"/>
    <col min="4362" max="4362" width="13" style="8" customWidth="1"/>
    <col min="4363" max="4608" width="9.140625" style="8"/>
    <col min="4609" max="4609" width="4.7109375" style="8" customWidth="1"/>
    <col min="4610" max="4610" width="13.28515625" style="8" customWidth="1"/>
    <col min="4611" max="4611" width="15.42578125" style="8" customWidth="1"/>
    <col min="4612" max="4612" width="14" style="8" customWidth="1"/>
    <col min="4613" max="4613" width="12.140625" style="8" customWidth="1"/>
    <col min="4614" max="4614" width="14.42578125" style="8" customWidth="1"/>
    <col min="4615" max="4615" width="14.140625" style="8" customWidth="1"/>
    <col min="4616" max="4617" width="13.5703125" style="8" customWidth="1"/>
    <col min="4618" max="4618" width="13" style="8" customWidth="1"/>
    <col min="4619" max="4864" width="9.140625" style="8"/>
    <col min="4865" max="4865" width="4.7109375" style="8" customWidth="1"/>
    <col min="4866" max="4866" width="13.28515625" style="8" customWidth="1"/>
    <col min="4867" max="4867" width="15.42578125" style="8" customWidth="1"/>
    <col min="4868" max="4868" width="14" style="8" customWidth="1"/>
    <col min="4869" max="4869" width="12.140625" style="8" customWidth="1"/>
    <col min="4870" max="4870" width="14.42578125" style="8" customWidth="1"/>
    <col min="4871" max="4871" width="14.140625" style="8" customWidth="1"/>
    <col min="4872" max="4873" width="13.5703125" style="8" customWidth="1"/>
    <col min="4874" max="4874" width="13" style="8" customWidth="1"/>
    <col min="4875" max="5120" width="9.140625" style="8"/>
    <col min="5121" max="5121" width="4.7109375" style="8" customWidth="1"/>
    <col min="5122" max="5122" width="13.28515625" style="8" customWidth="1"/>
    <col min="5123" max="5123" width="15.42578125" style="8" customWidth="1"/>
    <col min="5124" max="5124" width="14" style="8" customWidth="1"/>
    <col min="5125" max="5125" width="12.140625" style="8" customWidth="1"/>
    <col min="5126" max="5126" width="14.42578125" style="8" customWidth="1"/>
    <col min="5127" max="5127" width="14.140625" style="8" customWidth="1"/>
    <col min="5128" max="5129" width="13.5703125" style="8" customWidth="1"/>
    <col min="5130" max="5130" width="13" style="8" customWidth="1"/>
    <col min="5131" max="5376" width="9.140625" style="8"/>
    <col min="5377" max="5377" width="4.7109375" style="8" customWidth="1"/>
    <col min="5378" max="5378" width="13.28515625" style="8" customWidth="1"/>
    <col min="5379" max="5379" width="15.42578125" style="8" customWidth="1"/>
    <col min="5380" max="5380" width="14" style="8" customWidth="1"/>
    <col min="5381" max="5381" width="12.140625" style="8" customWidth="1"/>
    <col min="5382" max="5382" width="14.42578125" style="8" customWidth="1"/>
    <col min="5383" max="5383" width="14.140625" style="8" customWidth="1"/>
    <col min="5384" max="5385" width="13.5703125" style="8" customWidth="1"/>
    <col min="5386" max="5386" width="13" style="8" customWidth="1"/>
    <col min="5387" max="5632" width="9.140625" style="8"/>
    <col min="5633" max="5633" width="4.7109375" style="8" customWidth="1"/>
    <col min="5634" max="5634" width="13.28515625" style="8" customWidth="1"/>
    <col min="5635" max="5635" width="15.42578125" style="8" customWidth="1"/>
    <col min="5636" max="5636" width="14" style="8" customWidth="1"/>
    <col min="5637" max="5637" width="12.140625" style="8" customWidth="1"/>
    <col min="5638" max="5638" width="14.42578125" style="8" customWidth="1"/>
    <col min="5639" max="5639" width="14.140625" style="8" customWidth="1"/>
    <col min="5640" max="5641" width="13.5703125" style="8" customWidth="1"/>
    <col min="5642" max="5642" width="13" style="8" customWidth="1"/>
    <col min="5643" max="5888" width="9.140625" style="8"/>
    <col min="5889" max="5889" width="4.7109375" style="8" customWidth="1"/>
    <col min="5890" max="5890" width="13.28515625" style="8" customWidth="1"/>
    <col min="5891" max="5891" width="15.42578125" style="8" customWidth="1"/>
    <col min="5892" max="5892" width="14" style="8" customWidth="1"/>
    <col min="5893" max="5893" width="12.140625" style="8" customWidth="1"/>
    <col min="5894" max="5894" width="14.42578125" style="8" customWidth="1"/>
    <col min="5895" max="5895" width="14.140625" style="8" customWidth="1"/>
    <col min="5896" max="5897" width="13.5703125" style="8" customWidth="1"/>
    <col min="5898" max="5898" width="13" style="8" customWidth="1"/>
    <col min="5899" max="6144" width="9.140625" style="8"/>
    <col min="6145" max="6145" width="4.7109375" style="8" customWidth="1"/>
    <col min="6146" max="6146" width="13.28515625" style="8" customWidth="1"/>
    <col min="6147" max="6147" width="15.42578125" style="8" customWidth="1"/>
    <col min="6148" max="6148" width="14" style="8" customWidth="1"/>
    <col min="6149" max="6149" width="12.140625" style="8" customWidth="1"/>
    <col min="6150" max="6150" width="14.42578125" style="8" customWidth="1"/>
    <col min="6151" max="6151" width="14.140625" style="8" customWidth="1"/>
    <col min="6152" max="6153" width="13.5703125" style="8" customWidth="1"/>
    <col min="6154" max="6154" width="13" style="8" customWidth="1"/>
    <col min="6155" max="6400" width="9.140625" style="8"/>
    <col min="6401" max="6401" width="4.7109375" style="8" customWidth="1"/>
    <col min="6402" max="6402" width="13.28515625" style="8" customWidth="1"/>
    <col min="6403" max="6403" width="15.42578125" style="8" customWidth="1"/>
    <col min="6404" max="6404" width="14" style="8" customWidth="1"/>
    <col min="6405" max="6405" width="12.140625" style="8" customWidth="1"/>
    <col min="6406" max="6406" width="14.42578125" style="8" customWidth="1"/>
    <col min="6407" max="6407" width="14.140625" style="8" customWidth="1"/>
    <col min="6408" max="6409" width="13.5703125" style="8" customWidth="1"/>
    <col min="6410" max="6410" width="13" style="8" customWidth="1"/>
    <col min="6411" max="6656" width="9.140625" style="8"/>
    <col min="6657" max="6657" width="4.7109375" style="8" customWidth="1"/>
    <col min="6658" max="6658" width="13.28515625" style="8" customWidth="1"/>
    <col min="6659" max="6659" width="15.42578125" style="8" customWidth="1"/>
    <col min="6660" max="6660" width="14" style="8" customWidth="1"/>
    <col min="6661" max="6661" width="12.140625" style="8" customWidth="1"/>
    <col min="6662" max="6662" width="14.42578125" style="8" customWidth="1"/>
    <col min="6663" max="6663" width="14.140625" style="8" customWidth="1"/>
    <col min="6664" max="6665" width="13.5703125" style="8" customWidth="1"/>
    <col min="6666" max="6666" width="13" style="8" customWidth="1"/>
    <col min="6667" max="6912" width="9.140625" style="8"/>
    <col min="6913" max="6913" width="4.7109375" style="8" customWidth="1"/>
    <col min="6914" max="6914" width="13.28515625" style="8" customWidth="1"/>
    <col min="6915" max="6915" width="15.42578125" style="8" customWidth="1"/>
    <col min="6916" max="6916" width="14" style="8" customWidth="1"/>
    <col min="6917" max="6917" width="12.140625" style="8" customWidth="1"/>
    <col min="6918" max="6918" width="14.42578125" style="8" customWidth="1"/>
    <col min="6919" max="6919" width="14.140625" style="8" customWidth="1"/>
    <col min="6920" max="6921" width="13.5703125" style="8" customWidth="1"/>
    <col min="6922" max="6922" width="13" style="8" customWidth="1"/>
    <col min="6923" max="7168" width="9.140625" style="8"/>
    <col min="7169" max="7169" width="4.7109375" style="8" customWidth="1"/>
    <col min="7170" max="7170" width="13.28515625" style="8" customWidth="1"/>
    <col min="7171" max="7171" width="15.42578125" style="8" customWidth="1"/>
    <col min="7172" max="7172" width="14" style="8" customWidth="1"/>
    <col min="7173" max="7173" width="12.140625" style="8" customWidth="1"/>
    <col min="7174" max="7174" width="14.42578125" style="8" customWidth="1"/>
    <col min="7175" max="7175" width="14.140625" style="8" customWidth="1"/>
    <col min="7176" max="7177" width="13.5703125" style="8" customWidth="1"/>
    <col min="7178" max="7178" width="13" style="8" customWidth="1"/>
    <col min="7179" max="7424" width="9.140625" style="8"/>
    <col min="7425" max="7425" width="4.7109375" style="8" customWidth="1"/>
    <col min="7426" max="7426" width="13.28515625" style="8" customWidth="1"/>
    <col min="7427" max="7427" width="15.42578125" style="8" customWidth="1"/>
    <col min="7428" max="7428" width="14" style="8" customWidth="1"/>
    <col min="7429" max="7429" width="12.140625" style="8" customWidth="1"/>
    <col min="7430" max="7430" width="14.42578125" style="8" customWidth="1"/>
    <col min="7431" max="7431" width="14.140625" style="8" customWidth="1"/>
    <col min="7432" max="7433" width="13.5703125" style="8" customWidth="1"/>
    <col min="7434" max="7434" width="13" style="8" customWidth="1"/>
    <col min="7435" max="7680" width="9.140625" style="8"/>
    <col min="7681" max="7681" width="4.7109375" style="8" customWidth="1"/>
    <col min="7682" max="7682" width="13.28515625" style="8" customWidth="1"/>
    <col min="7683" max="7683" width="15.42578125" style="8" customWidth="1"/>
    <col min="7684" max="7684" width="14" style="8" customWidth="1"/>
    <col min="7685" max="7685" width="12.140625" style="8" customWidth="1"/>
    <col min="7686" max="7686" width="14.42578125" style="8" customWidth="1"/>
    <col min="7687" max="7687" width="14.140625" style="8" customWidth="1"/>
    <col min="7688" max="7689" width="13.5703125" style="8" customWidth="1"/>
    <col min="7690" max="7690" width="13" style="8" customWidth="1"/>
    <col min="7691" max="7936" width="9.140625" style="8"/>
    <col min="7937" max="7937" width="4.7109375" style="8" customWidth="1"/>
    <col min="7938" max="7938" width="13.28515625" style="8" customWidth="1"/>
    <col min="7939" max="7939" width="15.42578125" style="8" customWidth="1"/>
    <col min="7940" max="7940" width="14" style="8" customWidth="1"/>
    <col min="7941" max="7941" width="12.140625" style="8" customWidth="1"/>
    <col min="7942" max="7942" width="14.42578125" style="8" customWidth="1"/>
    <col min="7943" max="7943" width="14.140625" style="8" customWidth="1"/>
    <col min="7944" max="7945" width="13.5703125" style="8" customWidth="1"/>
    <col min="7946" max="7946" width="13" style="8" customWidth="1"/>
    <col min="7947" max="8192" width="9.140625" style="8"/>
    <col min="8193" max="8193" width="4.7109375" style="8" customWidth="1"/>
    <col min="8194" max="8194" width="13.28515625" style="8" customWidth="1"/>
    <col min="8195" max="8195" width="15.42578125" style="8" customWidth="1"/>
    <col min="8196" max="8196" width="14" style="8" customWidth="1"/>
    <col min="8197" max="8197" width="12.140625" style="8" customWidth="1"/>
    <col min="8198" max="8198" width="14.42578125" style="8" customWidth="1"/>
    <col min="8199" max="8199" width="14.140625" style="8" customWidth="1"/>
    <col min="8200" max="8201" width="13.5703125" style="8" customWidth="1"/>
    <col min="8202" max="8202" width="13" style="8" customWidth="1"/>
    <col min="8203" max="8448" width="9.140625" style="8"/>
    <col min="8449" max="8449" width="4.7109375" style="8" customWidth="1"/>
    <col min="8450" max="8450" width="13.28515625" style="8" customWidth="1"/>
    <col min="8451" max="8451" width="15.42578125" style="8" customWidth="1"/>
    <col min="8452" max="8452" width="14" style="8" customWidth="1"/>
    <col min="8453" max="8453" width="12.140625" style="8" customWidth="1"/>
    <col min="8454" max="8454" width="14.42578125" style="8" customWidth="1"/>
    <col min="8455" max="8455" width="14.140625" style="8" customWidth="1"/>
    <col min="8456" max="8457" width="13.5703125" style="8" customWidth="1"/>
    <col min="8458" max="8458" width="13" style="8" customWidth="1"/>
    <col min="8459" max="8704" width="9.140625" style="8"/>
    <col min="8705" max="8705" width="4.7109375" style="8" customWidth="1"/>
    <col min="8706" max="8706" width="13.28515625" style="8" customWidth="1"/>
    <col min="8707" max="8707" width="15.42578125" style="8" customWidth="1"/>
    <col min="8708" max="8708" width="14" style="8" customWidth="1"/>
    <col min="8709" max="8709" width="12.140625" style="8" customWidth="1"/>
    <col min="8710" max="8710" width="14.42578125" style="8" customWidth="1"/>
    <col min="8711" max="8711" width="14.140625" style="8" customWidth="1"/>
    <col min="8712" max="8713" width="13.5703125" style="8" customWidth="1"/>
    <col min="8714" max="8714" width="13" style="8" customWidth="1"/>
    <col min="8715" max="8960" width="9.140625" style="8"/>
    <col min="8961" max="8961" width="4.7109375" style="8" customWidth="1"/>
    <col min="8962" max="8962" width="13.28515625" style="8" customWidth="1"/>
    <col min="8963" max="8963" width="15.42578125" style="8" customWidth="1"/>
    <col min="8964" max="8964" width="14" style="8" customWidth="1"/>
    <col min="8965" max="8965" width="12.140625" style="8" customWidth="1"/>
    <col min="8966" max="8966" width="14.42578125" style="8" customWidth="1"/>
    <col min="8967" max="8967" width="14.140625" style="8" customWidth="1"/>
    <col min="8968" max="8969" width="13.5703125" style="8" customWidth="1"/>
    <col min="8970" max="8970" width="13" style="8" customWidth="1"/>
    <col min="8971" max="9216" width="9.140625" style="8"/>
    <col min="9217" max="9217" width="4.7109375" style="8" customWidth="1"/>
    <col min="9218" max="9218" width="13.28515625" style="8" customWidth="1"/>
    <col min="9219" max="9219" width="15.42578125" style="8" customWidth="1"/>
    <col min="9220" max="9220" width="14" style="8" customWidth="1"/>
    <col min="9221" max="9221" width="12.140625" style="8" customWidth="1"/>
    <col min="9222" max="9222" width="14.42578125" style="8" customWidth="1"/>
    <col min="9223" max="9223" width="14.140625" style="8" customWidth="1"/>
    <col min="9224" max="9225" width="13.5703125" style="8" customWidth="1"/>
    <col min="9226" max="9226" width="13" style="8" customWidth="1"/>
    <col min="9227" max="9472" width="9.140625" style="8"/>
    <col min="9473" max="9473" width="4.7109375" style="8" customWidth="1"/>
    <col min="9474" max="9474" width="13.28515625" style="8" customWidth="1"/>
    <col min="9475" max="9475" width="15.42578125" style="8" customWidth="1"/>
    <col min="9476" max="9476" width="14" style="8" customWidth="1"/>
    <col min="9477" max="9477" width="12.140625" style="8" customWidth="1"/>
    <col min="9478" max="9478" width="14.42578125" style="8" customWidth="1"/>
    <col min="9479" max="9479" width="14.140625" style="8" customWidth="1"/>
    <col min="9480" max="9481" width="13.5703125" style="8" customWidth="1"/>
    <col min="9482" max="9482" width="13" style="8" customWidth="1"/>
    <col min="9483" max="9728" width="9.140625" style="8"/>
    <col min="9729" max="9729" width="4.7109375" style="8" customWidth="1"/>
    <col min="9730" max="9730" width="13.28515625" style="8" customWidth="1"/>
    <col min="9731" max="9731" width="15.42578125" style="8" customWidth="1"/>
    <col min="9732" max="9732" width="14" style="8" customWidth="1"/>
    <col min="9733" max="9733" width="12.140625" style="8" customWidth="1"/>
    <col min="9734" max="9734" width="14.42578125" style="8" customWidth="1"/>
    <col min="9735" max="9735" width="14.140625" style="8" customWidth="1"/>
    <col min="9736" max="9737" width="13.5703125" style="8" customWidth="1"/>
    <col min="9738" max="9738" width="13" style="8" customWidth="1"/>
    <col min="9739" max="9984" width="9.140625" style="8"/>
    <col min="9985" max="9985" width="4.7109375" style="8" customWidth="1"/>
    <col min="9986" max="9986" width="13.28515625" style="8" customWidth="1"/>
    <col min="9987" max="9987" width="15.42578125" style="8" customWidth="1"/>
    <col min="9988" max="9988" width="14" style="8" customWidth="1"/>
    <col min="9989" max="9989" width="12.140625" style="8" customWidth="1"/>
    <col min="9990" max="9990" width="14.42578125" style="8" customWidth="1"/>
    <col min="9991" max="9991" width="14.140625" style="8" customWidth="1"/>
    <col min="9992" max="9993" width="13.5703125" style="8" customWidth="1"/>
    <col min="9994" max="9994" width="13" style="8" customWidth="1"/>
    <col min="9995" max="10240" width="9.140625" style="8"/>
    <col min="10241" max="10241" width="4.7109375" style="8" customWidth="1"/>
    <col min="10242" max="10242" width="13.28515625" style="8" customWidth="1"/>
    <col min="10243" max="10243" width="15.42578125" style="8" customWidth="1"/>
    <col min="10244" max="10244" width="14" style="8" customWidth="1"/>
    <col min="10245" max="10245" width="12.140625" style="8" customWidth="1"/>
    <col min="10246" max="10246" width="14.42578125" style="8" customWidth="1"/>
    <col min="10247" max="10247" width="14.140625" style="8" customWidth="1"/>
    <col min="10248" max="10249" width="13.5703125" style="8" customWidth="1"/>
    <col min="10250" max="10250" width="13" style="8" customWidth="1"/>
    <col min="10251" max="10496" width="9.140625" style="8"/>
    <col min="10497" max="10497" width="4.7109375" style="8" customWidth="1"/>
    <col min="10498" max="10498" width="13.28515625" style="8" customWidth="1"/>
    <col min="10499" max="10499" width="15.42578125" style="8" customWidth="1"/>
    <col min="10500" max="10500" width="14" style="8" customWidth="1"/>
    <col min="10501" max="10501" width="12.140625" style="8" customWidth="1"/>
    <col min="10502" max="10502" width="14.42578125" style="8" customWidth="1"/>
    <col min="10503" max="10503" width="14.140625" style="8" customWidth="1"/>
    <col min="10504" max="10505" width="13.5703125" style="8" customWidth="1"/>
    <col min="10506" max="10506" width="13" style="8" customWidth="1"/>
    <col min="10507" max="10752" width="9.140625" style="8"/>
    <col min="10753" max="10753" width="4.7109375" style="8" customWidth="1"/>
    <col min="10754" max="10754" width="13.28515625" style="8" customWidth="1"/>
    <col min="10755" max="10755" width="15.42578125" style="8" customWidth="1"/>
    <col min="10756" max="10756" width="14" style="8" customWidth="1"/>
    <col min="10757" max="10757" width="12.140625" style="8" customWidth="1"/>
    <col min="10758" max="10758" width="14.42578125" style="8" customWidth="1"/>
    <col min="10759" max="10759" width="14.140625" style="8" customWidth="1"/>
    <col min="10760" max="10761" width="13.5703125" style="8" customWidth="1"/>
    <col min="10762" max="10762" width="13" style="8" customWidth="1"/>
    <col min="10763" max="11008" width="9.140625" style="8"/>
    <col min="11009" max="11009" width="4.7109375" style="8" customWidth="1"/>
    <col min="11010" max="11010" width="13.28515625" style="8" customWidth="1"/>
    <col min="11011" max="11011" width="15.42578125" style="8" customWidth="1"/>
    <col min="11012" max="11012" width="14" style="8" customWidth="1"/>
    <col min="11013" max="11013" width="12.140625" style="8" customWidth="1"/>
    <col min="11014" max="11014" width="14.42578125" style="8" customWidth="1"/>
    <col min="11015" max="11015" width="14.140625" style="8" customWidth="1"/>
    <col min="11016" max="11017" width="13.5703125" style="8" customWidth="1"/>
    <col min="11018" max="11018" width="13" style="8" customWidth="1"/>
    <col min="11019" max="11264" width="9.140625" style="8"/>
    <col min="11265" max="11265" width="4.7109375" style="8" customWidth="1"/>
    <col min="11266" max="11266" width="13.28515625" style="8" customWidth="1"/>
    <col min="11267" max="11267" width="15.42578125" style="8" customWidth="1"/>
    <col min="11268" max="11268" width="14" style="8" customWidth="1"/>
    <col min="11269" max="11269" width="12.140625" style="8" customWidth="1"/>
    <col min="11270" max="11270" width="14.42578125" style="8" customWidth="1"/>
    <col min="11271" max="11271" width="14.140625" style="8" customWidth="1"/>
    <col min="11272" max="11273" width="13.5703125" style="8" customWidth="1"/>
    <col min="11274" max="11274" width="13" style="8" customWidth="1"/>
    <col min="11275" max="11520" width="9.140625" style="8"/>
    <col min="11521" max="11521" width="4.7109375" style="8" customWidth="1"/>
    <col min="11522" max="11522" width="13.28515625" style="8" customWidth="1"/>
    <col min="11523" max="11523" width="15.42578125" style="8" customWidth="1"/>
    <col min="11524" max="11524" width="14" style="8" customWidth="1"/>
    <col min="11525" max="11525" width="12.140625" style="8" customWidth="1"/>
    <col min="11526" max="11526" width="14.42578125" style="8" customWidth="1"/>
    <col min="11527" max="11527" width="14.140625" style="8" customWidth="1"/>
    <col min="11528" max="11529" width="13.5703125" style="8" customWidth="1"/>
    <col min="11530" max="11530" width="13" style="8" customWidth="1"/>
    <col min="11531" max="11776" width="9.140625" style="8"/>
    <col min="11777" max="11777" width="4.7109375" style="8" customWidth="1"/>
    <col min="11778" max="11778" width="13.28515625" style="8" customWidth="1"/>
    <col min="11779" max="11779" width="15.42578125" style="8" customWidth="1"/>
    <col min="11780" max="11780" width="14" style="8" customWidth="1"/>
    <col min="11781" max="11781" width="12.140625" style="8" customWidth="1"/>
    <col min="11782" max="11782" width="14.42578125" style="8" customWidth="1"/>
    <col min="11783" max="11783" width="14.140625" style="8" customWidth="1"/>
    <col min="11784" max="11785" width="13.5703125" style="8" customWidth="1"/>
    <col min="11786" max="11786" width="13" style="8" customWidth="1"/>
    <col min="11787" max="12032" width="9.140625" style="8"/>
    <col min="12033" max="12033" width="4.7109375" style="8" customWidth="1"/>
    <col min="12034" max="12034" width="13.28515625" style="8" customWidth="1"/>
    <col min="12035" max="12035" width="15.42578125" style="8" customWidth="1"/>
    <col min="12036" max="12036" width="14" style="8" customWidth="1"/>
    <col min="12037" max="12037" width="12.140625" style="8" customWidth="1"/>
    <col min="12038" max="12038" width="14.42578125" style="8" customWidth="1"/>
    <col min="12039" max="12039" width="14.140625" style="8" customWidth="1"/>
    <col min="12040" max="12041" width="13.5703125" style="8" customWidth="1"/>
    <col min="12042" max="12042" width="13" style="8" customWidth="1"/>
    <col min="12043" max="12288" width="9.140625" style="8"/>
    <col min="12289" max="12289" width="4.7109375" style="8" customWidth="1"/>
    <col min="12290" max="12290" width="13.28515625" style="8" customWidth="1"/>
    <col min="12291" max="12291" width="15.42578125" style="8" customWidth="1"/>
    <col min="12292" max="12292" width="14" style="8" customWidth="1"/>
    <col min="12293" max="12293" width="12.140625" style="8" customWidth="1"/>
    <col min="12294" max="12294" width="14.42578125" style="8" customWidth="1"/>
    <col min="12295" max="12295" width="14.140625" style="8" customWidth="1"/>
    <col min="12296" max="12297" width="13.5703125" style="8" customWidth="1"/>
    <col min="12298" max="12298" width="13" style="8" customWidth="1"/>
    <col min="12299" max="12544" width="9.140625" style="8"/>
    <col min="12545" max="12545" width="4.7109375" style="8" customWidth="1"/>
    <col min="12546" max="12546" width="13.28515625" style="8" customWidth="1"/>
    <col min="12547" max="12547" width="15.42578125" style="8" customWidth="1"/>
    <col min="12548" max="12548" width="14" style="8" customWidth="1"/>
    <col min="12549" max="12549" width="12.140625" style="8" customWidth="1"/>
    <col min="12550" max="12550" width="14.42578125" style="8" customWidth="1"/>
    <col min="12551" max="12551" width="14.140625" style="8" customWidth="1"/>
    <col min="12552" max="12553" width="13.5703125" style="8" customWidth="1"/>
    <col min="12554" max="12554" width="13" style="8" customWidth="1"/>
    <col min="12555" max="12800" width="9.140625" style="8"/>
    <col min="12801" max="12801" width="4.7109375" style="8" customWidth="1"/>
    <col min="12802" max="12802" width="13.28515625" style="8" customWidth="1"/>
    <col min="12803" max="12803" width="15.42578125" style="8" customWidth="1"/>
    <col min="12804" max="12804" width="14" style="8" customWidth="1"/>
    <col min="12805" max="12805" width="12.140625" style="8" customWidth="1"/>
    <col min="12806" max="12806" width="14.42578125" style="8" customWidth="1"/>
    <col min="12807" max="12807" width="14.140625" style="8" customWidth="1"/>
    <col min="12808" max="12809" width="13.5703125" style="8" customWidth="1"/>
    <col min="12810" max="12810" width="13" style="8" customWidth="1"/>
    <col min="12811" max="13056" width="9.140625" style="8"/>
    <col min="13057" max="13057" width="4.7109375" style="8" customWidth="1"/>
    <col min="13058" max="13058" width="13.28515625" style="8" customWidth="1"/>
    <col min="13059" max="13059" width="15.42578125" style="8" customWidth="1"/>
    <col min="13060" max="13060" width="14" style="8" customWidth="1"/>
    <col min="13061" max="13061" width="12.140625" style="8" customWidth="1"/>
    <col min="13062" max="13062" width="14.42578125" style="8" customWidth="1"/>
    <col min="13063" max="13063" width="14.140625" style="8" customWidth="1"/>
    <col min="13064" max="13065" width="13.5703125" style="8" customWidth="1"/>
    <col min="13066" max="13066" width="13" style="8" customWidth="1"/>
    <col min="13067" max="13312" width="9.140625" style="8"/>
    <col min="13313" max="13313" width="4.7109375" style="8" customWidth="1"/>
    <col min="13314" max="13314" width="13.28515625" style="8" customWidth="1"/>
    <col min="13315" max="13315" width="15.42578125" style="8" customWidth="1"/>
    <col min="13316" max="13316" width="14" style="8" customWidth="1"/>
    <col min="13317" max="13317" width="12.140625" style="8" customWidth="1"/>
    <col min="13318" max="13318" width="14.42578125" style="8" customWidth="1"/>
    <col min="13319" max="13319" width="14.140625" style="8" customWidth="1"/>
    <col min="13320" max="13321" width="13.5703125" style="8" customWidth="1"/>
    <col min="13322" max="13322" width="13" style="8" customWidth="1"/>
    <col min="13323" max="13568" width="9.140625" style="8"/>
    <col min="13569" max="13569" width="4.7109375" style="8" customWidth="1"/>
    <col min="13570" max="13570" width="13.28515625" style="8" customWidth="1"/>
    <col min="13571" max="13571" width="15.42578125" style="8" customWidth="1"/>
    <col min="13572" max="13572" width="14" style="8" customWidth="1"/>
    <col min="13573" max="13573" width="12.140625" style="8" customWidth="1"/>
    <col min="13574" max="13574" width="14.42578125" style="8" customWidth="1"/>
    <col min="13575" max="13575" width="14.140625" style="8" customWidth="1"/>
    <col min="13576" max="13577" width="13.5703125" style="8" customWidth="1"/>
    <col min="13578" max="13578" width="13" style="8" customWidth="1"/>
    <col min="13579" max="13824" width="9.140625" style="8"/>
    <col min="13825" max="13825" width="4.7109375" style="8" customWidth="1"/>
    <col min="13826" max="13826" width="13.28515625" style="8" customWidth="1"/>
    <col min="13827" max="13827" width="15.42578125" style="8" customWidth="1"/>
    <col min="13828" max="13828" width="14" style="8" customWidth="1"/>
    <col min="13829" max="13829" width="12.140625" style="8" customWidth="1"/>
    <col min="13830" max="13830" width="14.42578125" style="8" customWidth="1"/>
    <col min="13831" max="13831" width="14.140625" style="8" customWidth="1"/>
    <col min="13832" max="13833" width="13.5703125" style="8" customWidth="1"/>
    <col min="13834" max="13834" width="13" style="8" customWidth="1"/>
    <col min="13835" max="14080" width="9.140625" style="8"/>
    <col min="14081" max="14081" width="4.7109375" style="8" customWidth="1"/>
    <col min="14082" max="14082" width="13.28515625" style="8" customWidth="1"/>
    <col min="14083" max="14083" width="15.42578125" style="8" customWidth="1"/>
    <col min="14084" max="14084" width="14" style="8" customWidth="1"/>
    <col min="14085" max="14085" width="12.140625" style="8" customWidth="1"/>
    <col min="14086" max="14086" width="14.42578125" style="8" customWidth="1"/>
    <col min="14087" max="14087" width="14.140625" style="8" customWidth="1"/>
    <col min="14088" max="14089" width="13.5703125" style="8" customWidth="1"/>
    <col min="14090" max="14090" width="13" style="8" customWidth="1"/>
    <col min="14091" max="14336" width="9.140625" style="8"/>
    <col min="14337" max="14337" width="4.7109375" style="8" customWidth="1"/>
    <col min="14338" max="14338" width="13.28515625" style="8" customWidth="1"/>
    <col min="14339" max="14339" width="15.42578125" style="8" customWidth="1"/>
    <col min="14340" max="14340" width="14" style="8" customWidth="1"/>
    <col min="14341" max="14341" width="12.140625" style="8" customWidth="1"/>
    <col min="14342" max="14342" width="14.42578125" style="8" customWidth="1"/>
    <col min="14343" max="14343" width="14.140625" style="8" customWidth="1"/>
    <col min="14344" max="14345" width="13.5703125" style="8" customWidth="1"/>
    <col min="14346" max="14346" width="13" style="8" customWidth="1"/>
    <col min="14347" max="14592" width="9.140625" style="8"/>
    <col min="14593" max="14593" width="4.7109375" style="8" customWidth="1"/>
    <col min="14594" max="14594" width="13.28515625" style="8" customWidth="1"/>
    <col min="14595" max="14595" width="15.42578125" style="8" customWidth="1"/>
    <col min="14596" max="14596" width="14" style="8" customWidth="1"/>
    <col min="14597" max="14597" width="12.140625" style="8" customWidth="1"/>
    <col min="14598" max="14598" width="14.42578125" style="8" customWidth="1"/>
    <col min="14599" max="14599" width="14.140625" style="8" customWidth="1"/>
    <col min="14600" max="14601" width="13.5703125" style="8" customWidth="1"/>
    <col min="14602" max="14602" width="13" style="8" customWidth="1"/>
    <col min="14603" max="14848" width="9.140625" style="8"/>
    <col min="14849" max="14849" width="4.7109375" style="8" customWidth="1"/>
    <col min="14850" max="14850" width="13.28515625" style="8" customWidth="1"/>
    <col min="14851" max="14851" width="15.42578125" style="8" customWidth="1"/>
    <col min="14852" max="14852" width="14" style="8" customWidth="1"/>
    <col min="14853" max="14853" width="12.140625" style="8" customWidth="1"/>
    <col min="14854" max="14854" width="14.42578125" style="8" customWidth="1"/>
    <col min="14855" max="14855" width="14.140625" style="8" customWidth="1"/>
    <col min="14856" max="14857" width="13.5703125" style="8" customWidth="1"/>
    <col min="14858" max="14858" width="13" style="8" customWidth="1"/>
    <col min="14859" max="15104" width="9.140625" style="8"/>
    <col min="15105" max="15105" width="4.7109375" style="8" customWidth="1"/>
    <col min="15106" max="15106" width="13.28515625" style="8" customWidth="1"/>
    <col min="15107" max="15107" width="15.42578125" style="8" customWidth="1"/>
    <col min="15108" max="15108" width="14" style="8" customWidth="1"/>
    <col min="15109" max="15109" width="12.140625" style="8" customWidth="1"/>
    <col min="15110" max="15110" width="14.42578125" style="8" customWidth="1"/>
    <col min="15111" max="15111" width="14.140625" style="8" customWidth="1"/>
    <col min="15112" max="15113" width="13.5703125" style="8" customWidth="1"/>
    <col min="15114" max="15114" width="13" style="8" customWidth="1"/>
    <col min="15115" max="15360" width="9.140625" style="8"/>
    <col min="15361" max="15361" width="4.7109375" style="8" customWidth="1"/>
    <col min="15362" max="15362" width="13.28515625" style="8" customWidth="1"/>
    <col min="15363" max="15363" width="15.42578125" style="8" customWidth="1"/>
    <col min="15364" max="15364" width="14" style="8" customWidth="1"/>
    <col min="15365" max="15365" width="12.140625" style="8" customWidth="1"/>
    <col min="15366" max="15366" width="14.42578125" style="8" customWidth="1"/>
    <col min="15367" max="15367" width="14.140625" style="8" customWidth="1"/>
    <col min="15368" max="15369" width="13.5703125" style="8" customWidth="1"/>
    <col min="15370" max="15370" width="13" style="8" customWidth="1"/>
    <col min="15371" max="15616" width="9.140625" style="8"/>
    <col min="15617" max="15617" width="4.7109375" style="8" customWidth="1"/>
    <col min="15618" max="15618" width="13.28515625" style="8" customWidth="1"/>
    <col min="15619" max="15619" width="15.42578125" style="8" customWidth="1"/>
    <col min="15620" max="15620" width="14" style="8" customWidth="1"/>
    <col min="15621" max="15621" width="12.140625" style="8" customWidth="1"/>
    <col min="15622" max="15622" width="14.42578125" style="8" customWidth="1"/>
    <col min="15623" max="15623" width="14.140625" style="8" customWidth="1"/>
    <col min="15624" max="15625" width="13.5703125" style="8" customWidth="1"/>
    <col min="15626" max="15626" width="13" style="8" customWidth="1"/>
    <col min="15627" max="15872" width="9.140625" style="8"/>
    <col min="15873" max="15873" width="4.7109375" style="8" customWidth="1"/>
    <col min="15874" max="15874" width="13.28515625" style="8" customWidth="1"/>
    <col min="15875" max="15875" width="15.42578125" style="8" customWidth="1"/>
    <col min="15876" max="15876" width="14" style="8" customWidth="1"/>
    <col min="15877" max="15877" width="12.140625" style="8" customWidth="1"/>
    <col min="15878" max="15878" width="14.42578125" style="8" customWidth="1"/>
    <col min="15879" max="15879" width="14.140625" style="8" customWidth="1"/>
    <col min="15880" max="15881" width="13.5703125" style="8" customWidth="1"/>
    <col min="15882" max="15882" width="13" style="8" customWidth="1"/>
    <col min="15883" max="16128" width="9.140625" style="8"/>
    <col min="16129" max="16129" width="4.7109375" style="8" customWidth="1"/>
    <col min="16130" max="16130" width="13.28515625" style="8" customWidth="1"/>
    <col min="16131" max="16131" width="15.42578125" style="8" customWidth="1"/>
    <col min="16132" max="16132" width="14" style="8" customWidth="1"/>
    <col min="16133" max="16133" width="12.140625" style="8" customWidth="1"/>
    <col min="16134" max="16134" width="14.42578125" style="8" customWidth="1"/>
    <col min="16135" max="16135" width="14.140625" style="8" customWidth="1"/>
    <col min="16136" max="16137" width="13.5703125" style="8" customWidth="1"/>
    <col min="16138" max="16138" width="13" style="8" customWidth="1"/>
    <col min="16139" max="16384" width="9.140625" style="8"/>
  </cols>
  <sheetData>
    <row r="1" spans="1:10" ht="24" customHeight="1">
      <c r="A1" s="57" t="s">
        <v>86</v>
      </c>
      <c r="B1" s="58"/>
      <c r="C1" s="58"/>
      <c r="D1" s="58"/>
      <c r="E1" s="7"/>
      <c r="F1" s="7"/>
      <c r="G1" s="7"/>
      <c r="H1" s="7"/>
      <c r="I1" s="7"/>
      <c r="J1" s="7"/>
    </row>
    <row r="2" spans="1:10" ht="3" customHeight="1">
      <c r="A2" s="9"/>
      <c r="B2" s="10"/>
      <c r="C2" s="10"/>
      <c r="D2" s="10"/>
      <c r="E2" s="10"/>
      <c r="F2" s="10"/>
      <c r="G2" s="10"/>
      <c r="H2" s="10"/>
      <c r="I2" s="10"/>
      <c r="J2" s="10"/>
    </row>
    <row r="3" spans="1:10" ht="20.25" customHeight="1">
      <c r="A3" s="7"/>
      <c r="B3" s="11">
        <v>190000</v>
      </c>
      <c r="C3" s="11"/>
      <c r="D3" s="11"/>
      <c r="E3" s="11"/>
      <c r="F3" s="11"/>
      <c r="G3" s="11"/>
      <c r="H3" s="11"/>
      <c r="I3" s="11"/>
      <c r="J3" s="11"/>
    </row>
    <row r="4" spans="1:10" ht="14.25" customHeight="1">
      <c r="A4" s="7"/>
      <c r="B4" s="59" t="s">
        <v>87</v>
      </c>
      <c r="C4" s="60"/>
      <c r="D4" s="61"/>
      <c r="E4" s="7"/>
      <c r="F4" s="59" t="s">
        <v>88</v>
      </c>
      <c r="G4" s="60"/>
      <c r="H4" s="61"/>
      <c r="I4" s="12"/>
      <c r="J4" s="7"/>
    </row>
    <row r="5" spans="1:10" ht="13.15">
      <c r="A5" s="7"/>
      <c r="B5" s="13"/>
      <c r="C5" s="14" t="s">
        <v>89</v>
      </c>
      <c r="D5" s="15">
        <v>198000</v>
      </c>
      <c r="E5" s="7"/>
      <c r="F5" s="13"/>
      <c r="G5" s="14" t="s">
        <v>90</v>
      </c>
      <c r="H5" s="16">
        <f>IF(Values_Entered,-PMT(Interest_Rate/Num_Pmt_Per_Year,Loan_Years*Num_Pmt_Per_Year,Loan_Amount),"")</f>
        <v>36853.733911235387</v>
      </c>
      <c r="I5" s="17"/>
      <c r="J5" s="7"/>
    </row>
    <row r="6" spans="1:10" ht="13.15">
      <c r="A6" s="7"/>
      <c r="B6" s="13"/>
      <c r="C6" s="14" t="s">
        <v>91</v>
      </c>
      <c r="D6" s="18">
        <v>3.2500000000000001E-2</v>
      </c>
      <c r="E6" s="7"/>
      <c r="F6" s="13"/>
      <c r="G6" s="14" t="s">
        <v>92</v>
      </c>
      <c r="H6" s="19">
        <f>IF(Values_Entered,Loan_Years*Num_Pmt_Per_Year,"")</f>
        <v>6</v>
      </c>
      <c r="I6" s="20"/>
      <c r="J6" s="21"/>
    </row>
    <row r="7" spans="1:10" ht="13.15">
      <c r="A7" s="7"/>
      <c r="B7" s="13"/>
      <c r="C7" s="14" t="s">
        <v>93</v>
      </c>
      <c r="D7" s="22">
        <v>6</v>
      </c>
      <c r="E7" s="7"/>
      <c r="F7" s="13"/>
      <c r="G7" s="14" t="s">
        <v>94</v>
      </c>
      <c r="H7" s="19">
        <f>IF(Values_Entered,Number_of_Payments,"")</f>
        <v>6</v>
      </c>
      <c r="I7" s="20"/>
      <c r="J7" s="21"/>
    </row>
    <row r="8" spans="1:10" ht="13.15">
      <c r="A8" s="7"/>
      <c r="B8" s="13"/>
      <c r="C8" s="14" t="s">
        <v>95</v>
      </c>
      <c r="D8" s="22">
        <v>1</v>
      </c>
      <c r="E8" s="7"/>
      <c r="F8" s="13"/>
      <c r="G8" s="14" t="s">
        <v>96</v>
      </c>
      <c r="H8" s="16">
        <f>IF(Values_Entered,SUMIF(Beg_Bal,"&gt;0",Extra_Pay),"")</f>
        <v>0</v>
      </c>
      <c r="I8" s="17"/>
      <c r="J8" s="21"/>
    </row>
    <row r="9" spans="1:10" ht="13.15">
      <c r="A9" s="7"/>
      <c r="B9" s="13"/>
      <c r="C9" s="14" t="s">
        <v>97</v>
      </c>
      <c r="D9" s="23">
        <v>44044</v>
      </c>
      <c r="E9" s="7"/>
      <c r="F9" s="24"/>
      <c r="G9" s="25" t="s">
        <v>98</v>
      </c>
      <c r="H9" s="16">
        <f>IF(Values_Entered,SUMIF(Beg_Bal,"&gt;0",Int),"")</f>
        <v>23122.403467412321</v>
      </c>
      <c r="I9" s="17"/>
      <c r="J9" s="21"/>
    </row>
    <row r="10" spans="1:10" ht="13.15">
      <c r="A10" s="7"/>
      <c r="B10" s="24"/>
      <c r="C10" s="25" t="s">
        <v>99</v>
      </c>
      <c r="D10" s="26"/>
      <c r="E10" s="7"/>
      <c r="F10" s="11"/>
      <c r="G10" s="11"/>
      <c r="H10" s="11"/>
      <c r="I10" s="11"/>
      <c r="J10" s="21"/>
    </row>
    <row r="11" spans="1:10" ht="13.15">
      <c r="A11" s="7"/>
      <c r="B11" s="11"/>
      <c r="C11" s="11"/>
      <c r="D11" s="11"/>
      <c r="E11" s="11"/>
      <c r="F11" s="11"/>
      <c r="G11" s="11"/>
      <c r="H11" s="11"/>
      <c r="I11" s="11"/>
      <c r="J11" s="11"/>
    </row>
    <row r="12" spans="1:10" ht="13.15">
      <c r="A12" s="7"/>
      <c r="B12" s="27" t="s">
        <v>100</v>
      </c>
      <c r="C12" s="62"/>
      <c r="D12" s="63"/>
      <c r="E12" s="28"/>
      <c r="F12" s="11"/>
      <c r="G12" s="11"/>
      <c r="H12" s="11"/>
      <c r="I12" s="11"/>
      <c r="J12" s="11"/>
    </row>
    <row r="13" spans="1:10" ht="13.15">
      <c r="A13" s="7"/>
      <c r="B13" s="27"/>
      <c r="C13" s="29"/>
      <c r="D13" s="29"/>
      <c r="E13" s="11"/>
      <c r="F13" s="11"/>
      <c r="G13" s="11"/>
      <c r="H13" s="11"/>
      <c r="I13" s="11"/>
      <c r="J13" s="11"/>
    </row>
    <row r="14" spans="1:10" ht="6" customHeight="1">
      <c r="A14" s="9"/>
      <c r="B14" s="10"/>
      <c r="C14" s="10"/>
      <c r="D14" s="10"/>
      <c r="E14" s="10"/>
      <c r="F14" s="10"/>
      <c r="G14" s="10"/>
      <c r="H14" s="10"/>
      <c r="I14" s="10"/>
      <c r="J14" s="10"/>
    </row>
    <row r="15" spans="1:10" ht="3.75" customHeight="1">
      <c r="A15" s="7"/>
      <c r="B15" s="11"/>
      <c r="C15" s="11"/>
      <c r="D15" s="11"/>
      <c r="E15" s="11"/>
      <c r="F15" s="11"/>
      <c r="G15" s="11"/>
      <c r="H15" s="11"/>
      <c r="I15" s="11"/>
      <c r="J15" s="11"/>
    </row>
    <row r="16" spans="1:10" s="32" customFormat="1" ht="28.5" customHeight="1">
      <c r="A16" s="30" t="s">
        <v>101</v>
      </c>
      <c r="B16" s="31" t="s">
        <v>102</v>
      </c>
      <c r="C16" s="31" t="s">
        <v>103</v>
      </c>
      <c r="D16" s="31" t="s">
        <v>104</v>
      </c>
      <c r="E16" s="31" t="s">
        <v>105</v>
      </c>
      <c r="F16" s="31" t="s">
        <v>106</v>
      </c>
      <c r="G16" s="31" t="s">
        <v>107</v>
      </c>
      <c r="H16" s="31" t="s">
        <v>108</v>
      </c>
      <c r="I16" s="31" t="s">
        <v>109</v>
      </c>
      <c r="J16" s="31" t="s">
        <v>110</v>
      </c>
    </row>
    <row r="17" spans="1:10" s="32" customFormat="1" ht="6" customHeight="1">
      <c r="A17" s="33"/>
      <c r="B17" s="34"/>
      <c r="C17" s="34"/>
      <c r="D17" s="34"/>
      <c r="E17" s="34"/>
      <c r="F17" s="34"/>
      <c r="G17" s="34"/>
      <c r="H17" s="34"/>
      <c r="I17" s="34"/>
      <c r="J17" s="35"/>
    </row>
    <row r="18" spans="1:10" s="32" customFormat="1">
      <c r="A18" s="36">
        <f>IF(Values_Entered,1,"")</f>
        <v>1</v>
      </c>
      <c r="B18" s="37">
        <f t="shared" ref="B18:B81" si="0">IF(Pay_Num&lt;&gt;"",DATE(YEAR(Loan_Start),MONTH(Loan_Start)+(Pay_Num)*12/Num_Pmt_Per_Year,DAY(Loan_Start)),"")</f>
        <v>44409</v>
      </c>
      <c r="C18" s="38">
        <f>IF(Values_Entered,Loan_Amount,"")</f>
        <v>198000</v>
      </c>
      <c r="D18" s="38">
        <f>IF(Pay_Num&lt;&gt;"",Scheduled_Monthly_Payment,"")</f>
        <v>36853.733911235387</v>
      </c>
      <c r="E18" s="38">
        <f t="shared" ref="E18:E81" si="1">IF(AND(Pay_Num&lt;&gt;"",Sched_Pay+Scheduled_Extra_Payments&lt;Beg_Bal),Scheduled_Extra_Payments,IF(AND(Pay_Num&lt;&gt;"",Beg_Bal-Sched_Pay&gt;0),Beg_Bal-Sched_Pay,IF(Pay_Num&lt;&gt;"",0,"")))</f>
        <v>0</v>
      </c>
      <c r="F18" s="38">
        <f t="shared" ref="F18:F81" si="2">IF(AND(Pay_Num&lt;&gt;"",Sched_Pay+Extra_Pay&lt;Beg_Bal),Sched_Pay+Extra_Pay,IF(Pay_Num&lt;&gt;"",Beg_Bal,""))</f>
        <v>36853.733911235387</v>
      </c>
      <c r="G18" s="38">
        <f>IF(Pay_Num&lt;&gt;"",Total_Pay-Int,"")</f>
        <v>30418.733911235387</v>
      </c>
      <c r="H18" s="38">
        <f>IF(Pay_Num&lt;&gt;"",Beg_Bal*(Interest_Rate/Num_Pmt_Per_Year),"")</f>
        <v>6435</v>
      </c>
      <c r="I18" s="38">
        <f t="shared" ref="I18:I81" si="3">IF(AND(Pay_Num&lt;&gt;"",Sched_Pay+Extra_Pay&lt;Beg_Bal),Beg_Bal-Princ,IF(Pay_Num&lt;&gt;"",0,""))</f>
        <v>167581.26608876462</v>
      </c>
      <c r="J18" s="38">
        <f>SUM($H$18:$H18)</f>
        <v>6435</v>
      </c>
    </row>
    <row r="19" spans="1:10" s="32" customFormat="1" ht="12.75" customHeight="1">
      <c r="A19" s="36">
        <f t="shared" ref="A19:A82" si="4">IF(Values_Entered,A18+1,"")</f>
        <v>2</v>
      </c>
      <c r="B19" s="37">
        <f t="shared" si="0"/>
        <v>44774</v>
      </c>
      <c r="C19" s="39">
        <f t="shared" ref="C19:C82" si="5">IF(Pay_Num&lt;&gt;"",I18,"")</f>
        <v>167581.26608876462</v>
      </c>
      <c r="D19" s="39">
        <f>IF(Pay_Num&lt;&gt;"",Scheduled_Monthly_Payment,"")</f>
        <v>36853.733911235387</v>
      </c>
      <c r="E19" s="40">
        <f t="shared" si="1"/>
        <v>0</v>
      </c>
      <c r="F19" s="39">
        <f t="shared" si="2"/>
        <v>36853.733911235387</v>
      </c>
      <c r="G19" s="39">
        <f t="shared" ref="G19:G82" si="6">IF(Pay_Num&lt;&gt;"",Total_Pay-Int,"")</f>
        <v>31407.342763350538</v>
      </c>
      <c r="H19" s="39">
        <f t="shared" ref="H19:H82" si="7">IF(Pay_Num&lt;&gt;"",Beg_Bal*Interest_Rate/Num_Pmt_Per_Year,"")</f>
        <v>5446.3911478848504</v>
      </c>
      <c r="I19" s="39">
        <f t="shared" si="3"/>
        <v>136173.92332541407</v>
      </c>
      <c r="J19" s="39">
        <f>SUM($H$18:$H19)</f>
        <v>11881.391147884849</v>
      </c>
    </row>
    <row r="20" spans="1:10" s="32" customFormat="1" ht="12.75" customHeight="1">
      <c r="A20" s="36">
        <f t="shared" si="4"/>
        <v>3</v>
      </c>
      <c r="B20" s="37">
        <f t="shared" si="0"/>
        <v>45139</v>
      </c>
      <c r="C20" s="39">
        <f t="shared" si="5"/>
        <v>136173.92332541407</v>
      </c>
      <c r="D20" s="39">
        <f t="shared" ref="D20:D83" si="8">IF(Pay_Num&lt;&gt;"",Scheduled_Monthly_Payment,"")</f>
        <v>36853.733911235387</v>
      </c>
      <c r="E20" s="40">
        <f t="shared" si="1"/>
        <v>0</v>
      </c>
      <c r="F20" s="39">
        <f t="shared" si="2"/>
        <v>36853.733911235387</v>
      </c>
      <c r="G20" s="39">
        <f t="shared" si="6"/>
        <v>32428.081403159431</v>
      </c>
      <c r="H20" s="39">
        <f t="shared" si="7"/>
        <v>4425.6525080759575</v>
      </c>
      <c r="I20" s="39">
        <f t="shared" si="3"/>
        <v>103745.84192225464</v>
      </c>
      <c r="J20" s="39">
        <f>SUM($H$18:$H20)</f>
        <v>16307.043655960806</v>
      </c>
    </row>
    <row r="21" spans="1:10" s="32" customFormat="1">
      <c r="A21" s="36">
        <f t="shared" si="4"/>
        <v>4</v>
      </c>
      <c r="B21" s="37">
        <f t="shared" si="0"/>
        <v>45505</v>
      </c>
      <c r="C21" s="39">
        <f t="shared" si="5"/>
        <v>103745.84192225464</v>
      </c>
      <c r="D21" s="39">
        <f>IF(Pay_Num&lt;&gt;"",Scheduled_Monthly_Payment,"")</f>
        <v>36853.733911235387</v>
      </c>
      <c r="E21" s="40">
        <f t="shared" si="1"/>
        <v>0</v>
      </c>
      <c r="F21" s="39">
        <f t="shared" si="2"/>
        <v>36853.733911235387</v>
      </c>
      <c r="G21" s="39">
        <f t="shared" si="6"/>
        <v>33481.994048762113</v>
      </c>
      <c r="H21" s="39">
        <f t="shared" si="7"/>
        <v>3371.7398624732759</v>
      </c>
      <c r="I21" s="39">
        <f t="shared" si="3"/>
        <v>70263.847873492516</v>
      </c>
      <c r="J21" s="39">
        <f>SUM($H$18:$H21)</f>
        <v>19678.78351843408</v>
      </c>
    </row>
    <row r="22" spans="1:10" s="32" customFormat="1">
      <c r="A22" s="36">
        <f t="shared" si="4"/>
        <v>5</v>
      </c>
      <c r="B22" s="37">
        <f t="shared" si="0"/>
        <v>45870</v>
      </c>
      <c r="C22" s="39">
        <f t="shared" si="5"/>
        <v>70263.847873492516</v>
      </c>
      <c r="D22" s="39">
        <f t="shared" si="8"/>
        <v>36853.733911235387</v>
      </c>
      <c r="E22" s="40">
        <f t="shared" si="1"/>
        <v>0</v>
      </c>
      <c r="F22" s="39">
        <f t="shared" si="2"/>
        <v>36853.733911235387</v>
      </c>
      <c r="G22" s="39">
        <f t="shared" si="6"/>
        <v>34570.158855346883</v>
      </c>
      <c r="H22" s="39">
        <f t="shared" si="7"/>
        <v>2283.575055888507</v>
      </c>
      <c r="I22" s="39">
        <f t="shared" si="3"/>
        <v>35693.689018145633</v>
      </c>
      <c r="J22" s="39">
        <f>SUM($H$18:$H22)</f>
        <v>21962.358574322589</v>
      </c>
    </row>
    <row r="23" spans="1:10">
      <c r="A23" s="36">
        <f t="shared" si="4"/>
        <v>6</v>
      </c>
      <c r="B23" s="37">
        <f t="shared" si="0"/>
        <v>46235</v>
      </c>
      <c r="C23" s="39">
        <f t="shared" si="5"/>
        <v>35693.689018145633</v>
      </c>
      <c r="D23" s="39">
        <f t="shared" si="8"/>
        <v>36853.733911235387</v>
      </c>
      <c r="E23" s="40">
        <f t="shared" si="1"/>
        <v>0</v>
      </c>
      <c r="F23" s="39">
        <f t="shared" si="2"/>
        <v>35693.689018145633</v>
      </c>
      <c r="G23" s="39">
        <f t="shared" si="6"/>
        <v>34533.6441250559</v>
      </c>
      <c r="H23" s="39">
        <f t="shared" si="7"/>
        <v>1160.044893089733</v>
      </c>
      <c r="I23" s="39">
        <f t="shared" si="3"/>
        <v>0</v>
      </c>
      <c r="J23" s="39">
        <f>SUM($H$18:$H23)</f>
        <v>23122.403467412321</v>
      </c>
    </row>
    <row r="24" spans="1:10">
      <c r="A24" s="36">
        <f t="shared" si="4"/>
        <v>7</v>
      </c>
      <c r="B24" s="37">
        <f t="shared" si="0"/>
        <v>46600</v>
      </c>
      <c r="C24" s="39">
        <f t="shared" si="5"/>
        <v>0</v>
      </c>
      <c r="D24" s="39">
        <f t="shared" si="8"/>
        <v>36853.733911235387</v>
      </c>
      <c r="E24" s="40">
        <f t="shared" si="1"/>
        <v>0</v>
      </c>
      <c r="F24" s="39">
        <f t="shared" si="2"/>
        <v>0</v>
      </c>
      <c r="G24" s="39">
        <f t="shared" si="6"/>
        <v>0</v>
      </c>
      <c r="H24" s="39">
        <f t="shared" si="7"/>
        <v>0</v>
      </c>
      <c r="I24" s="39">
        <f t="shared" si="3"/>
        <v>0</v>
      </c>
      <c r="J24" s="39">
        <f>SUM($H$18:$H24)</f>
        <v>23122.403467412321</v>
      </c>
    </row>
    <row r="25" spans="1:10">
      <c r="A25" s="36">
        <f t="shared" si="4"/>
        <v>8</v>
      </c>
      <c r="B25" s="37">
        <f t="shared" si="0"/>
        <v>46966</v>
      </c>
      <c r="C25" s="39">
        <f t="shared" si="5"/>
        <v>0</v>
      </c>
      <c r="D25" s="39">
        <f t="shared" si="8"/>
        <v>36853.733911235387</v>
      </c>
      <c r="E25" s="40">
        <f t="shared" si="1"/>
        <v>0</v>
      </c>
      <c r="F25" s="39">
        <f t="shared" si="2"/>
        <v>0</v>
      </c>
      <c r="G25" s="39">
        <f t="shared" si="6"/>
        <v>0</v>
      </c>
      <c r="H25" s="39">
        <f t="shared" si="7"/>
        <v>0</v>
      </c>
      <c r="I25" s="39">
        <f t="shared" si="3"/>
        <v>0</v>
      </c>
      <c r="J25" s="39">
        <f>SUM($H$18:$H25)</f>
        <v>23122.403467412321</v>
      </c>
    </row>
    <row r="26" spans="1:10">
      <c r="A26" s="36">
        <f t="shared" si="4"/>
        <v>9</v>
      </c>
      <c r="B26" s="37">
        <f t="shared" si="0"/>
        <v>47331</v>
      </c>
      <c r="C26" s="39">
        <f t="shared" si="5"/>
        <v>0</v>
      </c>
      <c r="D26" s="39">
        <f t="shared" si="8"/>
        <v>36853.733911235387</v>
      </c>
      <c r="E26" s="40">
        <f t="shared" si="1"/>
        <v>0</v>
      </c>
      <c r="F26" s="39">
        <f t="shared" si="2"/>
        <v>0</v>
      </c>
      <c r="G26" s="39">
        <f t="shared" si="6"/>
        <v>0</v>
      </c>
      <c r="H26" s="39">
        <f t="shared" si="7"/>
        <v>0</v>
      </c>
      <c r="I26" s="39">
        <f t="shared" si="3"/>
        <v>0</v>
      </c>
      <c r="J26" s="39">
        <f>SUM($H$18:$H26)</f>
        <v>23122.403467412321</v>
      </c>
    </row>
    <row r="27" spans="1:10">
      <c r="A27" s="36">
        <f t="shared" si="4"/>
        <v>10</v>
      </c>
      <c r="B27" s="37">
        <f t="shared" si="0"/>
        <v>47696</v>
      </c>
      <c r="C27" s="39">
        <f t="shared" si="5"/>
        <v>0</v>
      </c>
      <c r="D27" s="39">
        <f t="shared" si="8"/>
        <v>36853.733911235387</v>
      </c>
      <c r="E27" s="40">
        <f t="shared" si="1"/>
        <v>0</v>
      </c>
      <c r="F27" s="39">
        <f t="shared" si="2"/>
        <v>0</v>
      </c>
      <c r="G27" s="39">
        <f t="shared" si="6"/>
        <v>0</v>
      </c>
      <c r="H27" s="39">
        <f t="shared" si="7"/>
        <v>0</v>
      </c>
      <c r="I27" s="39">
        <f t="shared" si="3"/>
        <v>0</v>
      </c>
      <c r="J27" s="39">
        <f>SUM($H$18:$H27)</f>
        <v>23122.403467412321</v>
      </c>
    </row>
    <row r="28" spans="1:10">
      <c r="A28" s="36">
        <f t="shared" si="4"/>
        <v>11</v>
      </c>
      <c r="B28" s="37">
        <f t="shared" si="0"/>
        <v>48061</v>
      </c>
      <c r="C28" s="39">
        <f t="shared" si="5"/>
        <v>0</v>
      </c>
      <c r="D28" s="39">
        <f t="shared" si="8"/>
        <v>36853.733911235387</v>
      </c>
      <c r="E28" s="40">
        <f t="shared" si="1"/>
        <v>0</v>
      </c>
      <c r="F28" s="39">
        <f t="shared" si="2"/>
        <v>0</v>
      </c>
      <c r="G28" s="39">
        <f t="shared" si="6"/>
        <v>0</v>
      </c>
      <c r="H28" s="39">
        <f t="shared" si="7"/>
        <v>0</v>
      </c>
      <c r="I28" s="39">
        <f t="shared" si="3"/>
        <v>0</v>
      </c>
      <c r="J28" s="39">
        <f>SUM($H$18:$H28)</f>
        <v>23122.403467412321</v>
      </c>
    </row>
    <row r="29" spans="1:10">
      <c r="A29" s="36">
        <f t="shared" si="4"/>
        <v>12</v>
      </c>
      <c r="B29" s="37">
        <f t="shared" si="0"/>
        <v>48427</v>
      </c>
      <c r="C29" s="39">
        <f t="shared" si="5"/>
        <v>0</v>
      </c>
      <c r="D29" s="39">
        <f t="shared" si="8"/>
        <v>36853.733911235387</v>
      </c>
      <c r="E29" s="40">
        <f t="shared" si="1"/>
        <v>0</v>
      </c>
      <c r="F29" s="39">
        <f t="shared" si="2"/>
        <v>0</v>
      </c>
      <c r="G29" s="39">
        <f t="shared" si="6"/>
        <v>0</v>
      </c>
      <c r="H29" s="39">
        <f t="shared" si="7"/>
        <v>0</v>
      </c>
      <c r="I29" s="39">
        <f t="shared" si="3"/>
        <v>0</v>
      </c>
      <c r="J29" s="39">
        <f>SUM($H$18:$H29)</f>
        <v>23122.403467412321</v>
      </c>
    </row>
    <row r="30" spans="1:10">
      <c r="A30" s="36">
        <f t="shared" si="4"/>
        <v>13</v>
      </c>
      <c r="B30" s="37">
        <f t="shared" si="0"/>
        <v>48792</v>
      </c>
      <c r="C30" s="39">
        <f t="shared" si="5"/>
        <v>0</v>
      </c>
      <c r="D30" s="39">
        <f t="shared" si="8"/>
        <v>36853.733911235387</v>
      </c>
      <c r="E30" s="40">
        <f t="shared" si="1"/>
        <v>0</v>
      </c>
      <c r="F30" s="39">
        <f t="shared" si="2"/>
        <v>0</v>
      </c>
      <c r="G30" s="39">
        <f t="shared" si="6"/>
        <v>0</v>
      </c>
      <c r="H30" s="39">
        <f t="shared" si="7"/>
        <v>0</v>
      </c>
      <c r="I30" s="39">
        <f t="shared" si="3"/>
        <v>0</v>
      </c>
      <c r="J30" s="39">
        <f>SUM($H$18:$H30)</f>
        <v>23122.403467412321</v>
      </c>
    </row>
    <row r="31" spans="1:10">
      <c r="A31" s="36">
        <f t="shared" si="4"/>
        <v>14</v>
      </c>
      <c r="B31" s="37">
        <f t="shared" si="0"/>
        <v>49157</v>
      </c>
      <c r="C31" s="39">
        <f t="shared" si="5"/>
        <v>0</v>
      </c>
      <c r="D31" s="39">
        <f t="shared" si="8"/>
        <v>36853.733911235387</v>
      </c>
      <c r="E31" s="40">
        <f t="shared" si="1"/>
        <v>0</v>
      </c>
      <c r="F31" s="39">
        <f t="shared" si="2"/>
        <v>0</v>
      </c>
      <c r="G31" s="39">
        <f t="shared" si="6"/>
        <v>0</v>
      </c>
      <c r="H31" s="39">
        <f t="shared" si="7"/>
        <v>0</v>
      </c>
      <c r="I31" s="39">
        <f t="shared" si="3"/>
        <v>0</v>
      </c>
      <c r="J31" s="39">
        <f>SUM($H$18:$H31)</f>
        <v>23122.403467412321</v>
      </c>
    </row>
    <row r="32" spans="1:10">
      <c r="A32" s="36">
        <f t="shared" si="4"/>
        <v>15</v>
      </c>
      <c r="B32" s="37">
        <f t="shared" si="0"/>
        <v>49522</v>
      </c>
      <c r="C32" s="39">
        <f t="shared" si="5"/>
        <v>0</v>
      </c>
      <c r="D32" s="39">
        <f t="shared" si="8"/>
        <v>36853.733911235387</v>
      </c>
      <c r="E32" s="40">
        <f t="shared" si="1"/>
        <v>0</v>
      </c>
      <c r="F32" s="39">
        <f t="shared" si="2"/>
        <v>0</v>
      </c>
      <c r="G32" s="39">
        <f t="shared" si="6"/>
        <v>0</v>
      </c>
      <c r="H32" s="39">
        <f t="shared" si="7"/>
        <v>0</v>
      </c>
      <c r="I32" s="39">
        <f t="shared" si="3"/>
        <v>0</v>
      </c>
      <c r="J32" s="39">
        <f>SUM($H$18:$H32)</f>
        <v>23122.403467412321</v>
      </c>
    </row>
    <row r="33" spans="1:10">
      <c r="A33" s="36">
        <f t="shared" si="4"/>
        <v>16</v>
      </c>
      <c r="B33" s="37">
        <f t="shared" si="0"/>
        <v>49888</v>
      </c>
      <c r="C33" s="39">
        <f t="shared" si="5"/>
        <v>0</v>
      </c>
      <c r="D33" s="39">
        <f t="shared" si="8"/>
        <v>36853.733911235387</v>
      </c>
      <c r="E33" s="40">
        <f t="shared" si="1"/>
        <v>0</v>
      </c>
      <c r="F33" s="39">
        <f t="shared" si="2"/>
        <v>0</v>
      </c>
      <c r="G33" s="39">
        <f t="shared" si="6"/>
        <v>0</v>
      </c>
      <c r="H33" s="39">
        <f t="shared" si="7"/>
        <v>0</v>
      </c>
      <c r="I33" s="39">
        <f t="shared" si="3"/>
        <v>0</v>
      </c>
      <c r="J33" s="39">
        <f>SUM($H$18:$H33)</f>
        <v>23122.403467412321</v>
      </c>
    </row>
    <row r="34" spans="1:10">
      <c r="A34" s="36">
        <f t="shared" si="4"/>
        <v>17</v>
      </c>
      <c r="B34" s="37">
        <f t="shared" si="0"/>
        <v>50253</v>
      </c>
      <c r="C34" s="39">
        <f t="shared" si="5"/>
        <v>0</v>
      </c>
      <c r="D34" s="39">
        <f t="shared" si="8"/>
        <v>36853.733911235387</v>
      </c>
      <c r="E34" s="40">
        <f t="shared" si="1"/>
        <v>0</v>
      </c>
      <c r="F34" s="39">
        <f t="shared" si="2"/>
        <v>0</v>
      </c>
      <c r="G34" s="39">
        <f t="shared" si="6"/>
        <v>0</v>
      </c>
      <c r="H34" s="39">
        <f t="shared" si="7"/>
        <v>0</v>
      </c>
      <c r="I34" s="39">
        <f t="shared" si="3"/>
        <v>0</v>
      </c>
      <c r="J34" s="39">
        <f>SUM($H$18:$H34)</f>
        <v>23122.403467412321</v>
      </c>
    </row>
    <row r="35" spans="1:10">
      <c r="A35" s="36">
        <f t="shared" si="4"/>
        <v>18</v>
      </c>
      <c r="B35" s="37">
        <f t="shared" si="0"/>
        <v>50618</v>
      </c>
      <c r="C35" s="39">
        <f t="shared" si="5"/>
        <v>0</v>
      </c>
      <c r="D35" s="39">
        <f t="shared" si="8"/>
        <v>36853.733911235387</v>
      </c>
      <c r="E35" s="40">
        <f t="shared" si="1"/>
        <v>0</v>
      </c>
      <c r="F35" s="39">
        <f t="shared" si="2"/>
        <v>0</v>
      </c>
      <c r="G35" s="39">
        <f t="shared" si="6"/>
        <v>0</v>
      </c>
      <c r="H35" s="39">
        <f t="shared" si="7"/>
        <v>0</v>
      </c>
      <c r="I35" s="39">
        <f t="shared" si="3"/>
        <v>0</v>
      </c>
      <c r="J35" s="39">
        <f>SUM($H$18:$H35)</f>
        <v>23122.403467412321</v>
      </c>
    </row>
    <row r="36" spans="1:10">
      <c r="A36" s="36">
        <f t="shared" si="4"/>
        <v>19</v>
      </c>
      <c r="B36" s="37">
        <f t="shared" si="0"/>
        <v>50983</v>
      </c>
      <c r="C36" s="39">
        <f t="shared" si="5"/>
        <v>0</v>
      </c>
      <c r="D36" s="39">
        <f t="shared" si="8"/>
        <v>36853.733911235387</v>
      </c>
      <c r="E36" s="40">
        <f t="shared" si="1"/>
        <v>0</v>
      </c>
      <c r="F36" s="39">
        <f t="shared" si="2"/>
        <v>0</v>
      </c>
      <c r="G36" s="39">
        <f t="shared" si="6"/>
        <v>0</v>
      </c>
      <c r="H36" s="39">
        <f t="shared" si="7"/>
        <v>0</v>
      </c>
      <c r="I36" s="39">
        <f t="shared" si="3"/>
        <v>0</v>
      </c>
      <c r="J36" s="39">
        <f>SUM($H$18:$H36)</f>
        <v>23122.403467412321</v>
      </c>
    </row>
    <row r="37" spans="1:10">
      <c r="A37" s="36">
        <f t="shared" si="4"/>
        <v>20</v>
      </c>
      <c r="B37" s="37">
        <f t="shared" si="0"/>
        <v>51349</v>
      </c>
      <c r="C37" s="39">
        <f t="shared" si="5"/>
        <v>0</v>
      </c>
      <c r="D37" s="39">
        <f t="shared" si="8"/>
        <v>36853.733911235387</v>
      </c>
      <c r="E37" s="40">
        <f t="shared" si="1"/>
        <v>0</v>
      </c>
      <c r="F37" s="39">
        <f t="shared" si="2"/>
        <v>0</v>
      </c>
      <c r="G37" s="39">
        <f t="shared" si="6"/>
        <v>0</v>
      </c>
      <c r="H37" s="39">
        <f t="shared" si="7"/>
        <v>0</v>
      </c>
      <c r="I37" s="39">
        <f t="shared" si="3"/>
        <v>0</v>
      </c>
      <c r="J37" s="39">
        <f>SUM($H$18:$H37)</f>
        <v>23122.403467412321</v>
      </c>
    </row>
    <row r="38" spans="1:10">
      <c r="A38" s="36">
        <f t="shared" si="4"/>
        <v>21</v>
      </c>
      <c r="B38" s="37">
        <f t="shared" si="0"/>
        <v>51714</v>
      </c>
      <c r="C38" s="39">
        <f t="shared" si="5"/>
        <v>0</v>
      </c>
      <c r="D38" s="39">
        <f t="shared" si="8"/>
        <v>36853.733911235387</v>
      </c>
      <c r="E38" s="40">
        <f t="shared" si="1"/>
        <v>0</v>
      </c>
      <c r="F38" s="39">
        <f t="shared" si="2"/>
        <v>0</v>
      </c>
      <c r="G38" s="39">
        <f t="shared" si="6"/>
        <v>0</v>
      </c>
      <c r="H38" s="39">
        <f t="shared" si="7"/>
        <v>0</v>
      </c>
      <c r="I38" s="39">
        <f t="shared" si="3"/>
        <v>0</v>
      </c>
      <c r="J38" s="39">
        <f>SUM($H$18:$H38)</f>
        <v>23122.403467412321</v>
      </c>
    </row>
    <row r="39" spans="1:10">
      <c r="A39" s="36">
        <f t="shared" si="4"/>
        <v>22</v>
      </c>
      <c r="B39" s="37">
        <f t="shared" si="0"/>
        <v>52079</v>
      </c>
      <c r="C39" s="39">
        <f t="shared" si="5"/>
        <v>0</v>
      </c>
      <c r="D39" s="39">
        <f t="shared" si="8"/>
        <v>36853.733911235387</v>
      </c>
      <c r="E39" s="40">
        <f t="shared" si="1"/>
        <v>0</v>
      </c>
      <c r="F39" s="39">
        <f t="shared" si="2"/>
        <v>0</v>
      </c>
      <c r="G39" s="39">
        <f t="shared" si="6"/>
        <v>0</v>
      </c>
      <c r="H39" s="39">
        <f t="shared" si="7"/>
        <v>0</v>
      </c>
      <c r="I39" s="39">
        <f t="shared" si="3"/>
        <v>0</v>
      </c>
      <c r="J39" s="39">
        <f>SUM($H$18:$H39)</f>
        <v>23122.403467412321</v>
      </c>
    </row>
    <row r="40" spans="1:10">
      <c r="A40" s="36">
        <f t="shared" si="4"/>
        <v>23</v>
      </c>
      <c r="B40" s="37">
        <f t="shared" si="0"/>
        <v>52444</v>
      </c>
      <c r="C40" s="39">
        <f t="shared" si="5"/>
        <v>0</v>
      </c>
      <c r="D40" s="39">
        <f t="shared" si="8"/>
        <v>36853.733911235387</v>
      </c>
      <c r="E40" s="40">
        <f t="shared" si="1"/>
        <v>0</v>
      </c>
      <c r="F40" s="39">
        <f t="shared" si="2"/>
        <v>0</v>
      </c>
      <c r="G40" s="39">
        <f t="shared" si="6"/>
        <v>0</v>
      </c>
      <c r="H40" s="39">
        <f t="shared" si="7"/>
        <v>0</v>
      </c>
      <c r="I40" s="39">
        <f t="shared" si="3"/>
        <v>0</v>
      </c>
      <c r="J40" s="39">
        <f>SUM($H$18:$H40)</f>
        <v>23122.403467412321</v>
      </c>
    </row>
    <row r="41" spans="1:10">
      <c r="A41" s="36">
        <f t="shared" si="4"/>
        <v>24</v>
      </c>
      <c r="B41" s="37">
        <f t="shared" si="0"/>
        <v>52810</v>
      </c>
      <c r="C41" s="39">
        <f t="shared" si="5"/>
        <v>0</v>
      </c>
      <c r="D41" s="39">
        <f t="shared" si="8"/>
        <v>36853.733911235387</v>
      </c>
      <c r="E41" s="40">
        <f t="shared" si="1"/>
        <v>0</v>
      </c>
      <c r="F41" s="39">
        <f t="shared" si="2"/>
        <v>0</v>
      </c>
      <c r="G41" s="39">
        <f t="shared" si="6"/>
        <v>0</v>
      </c>
      <c r="H41" s="39">
        <f t="shared" si="7"/>
        <v>0</v>
      </c>
      <c r="I41" s="39">
        <f t="shared" si="3"/>
        <v>0</v>
      </c>
      <c r="J41" s="39">
        <f>SUM($H$18:$H41)</f>
        <v>23122.403467412321</v>
      </c>
    </row>
    <row r="42" spans="1:10">
      <c r="A42" s="36">
        <f t="shared" si="4"/>
        <v>25</v>
      </c>
      <c r="B42" s="37">
        <f t="shared" si="0"/>
        <v>53175</v>
      </c>
      <c r="C42" s="39">
        <f t="shared" si="5"/>
        <v>0</v>
      </c>
      <c r="D42" s="39">
        <f t="shared" si="8"/>
        <v>36853.733911235387</v>
      </c>
      <c r="E42" s="40">
        <f t="shared" si="1"/>
        <v>0</v>
      </c>
      <c r="F42" s="39">
        <f t="shared" si="2"/>
        <v>0</v>
      </c>
      <c r="G42" s="39">
        <f t="shared" si="6"/>
        <v>0</v>
      </c>
      <c r="H42" s="39">
        <f t="shared" si="7"/>
        <v>0</v>
      </c>
      <c r="I42" s="39">
        <f t="shared" si="3"/>
        <v>0</v>
      </c>
      <c r="J42" s="39">
        <f>SUM($H$18:$H42)</f>
        <v>23122.403467412321</v>
      </c>
    </row>
    <row r="43" spans="1:10">
      <c r="A43" s="36">
        <f t="shared" si="4"/>
        <v>26</v>
      </c>
      <c r="B43" s="37">
        <f t="shared" si="0"/>
        <v>53540</v>
      </c>
      <c r="C43" s="39">
        <f t="shared" si="5"/>
        <v>0</v>
      </c>
      <c r="D43" s="39">
        <f t="shared" si="8"/>
        <v>36853.733911235387</v>
      </c>
      <c r="E43" s="40">
        <f t="shared" si="1"/>
        <v>0</v>
      </c>
      <c r="F43" s="39">
        <f t="shared" si="2"/>
        <v>0</v>
      </c>
      <c r="G43" s="39">
        <f t="shared" si="6"/>
        <v>0</v>
      </c>
      <c r="H43" s="39">
        <f t="shared" si="7"/>
        <v>0</v>
      </c>
      <c r="I43" s="39">
        <f t="shared" si="3"/>
        <v>0</v>
      </c>
      <c r="J43" s="39">
        <f>SUM($H$18:$H43)</f>
        <v>23122.403467412321</v>
      </c>
    </row>
    <row r="44" spans="1:10">
      <c r="A44" s="36">
        <f t="shared" si="4"/>
        <v>27</v>
      </c>
      <c r="B44" s="37">
        <f t="shared" si="0"/>
        <v>53905</v>
      </c>
      <c r="C44" s="39">
        <f t="shared" si="5"/>
        <v>0</v>
      </c>
      <c r="D44" s="39">
        <f t="shared" si="8"/>
        <v>36853.733911235387</v>
      </c>
      <c r="E44" s="40">
        <f t="shared" si="1"/>
        <v>0</v>
      </c>
      <c r="F44" s="39">
        <f t="shared" si="2"/>
        <v>0</v>
      </c>
      <c r="G44" s="39">
        <f t="shared" si="6"/>
        <v>0</v>
      </c>
      <c r="H44" s="39">
        <f t="shared" si="7"/>
        <v>0</v>
      </c>
      <c r="I44" s="39">
        <f t="shared" si="3"/>
        <v>0</v>
      </c>
      <c r="J44" s="39">
        <f>SUM($H$18:$H44)</f>
        <v>23122.403467412321</v>
      </c>
    </row>
    <row r="45" spans="1:10">
      <c r="A45" s="36">
        <f t="shared" si="4"/>
        <v>28</v>
      </c>
      <c r="B45" s="37">
        <f t="shared" si="0"/>
        <v>54271</v>
      </c>
      <c r="C45" s="39">
        <f t="shared" si="5"/>
        <v>0</v>
      </c>
      <c r="D45" s="39">
        <f t="shared" si="8"/>
        <v>36853.733911235387</v>
      </c>
      <c r="E45" s="40">
        <f t="shared" si="1"/>
        <v>0</v>
      </c>
      <c r="F45" s="39">
        <f t="shared" si="2"/>
        <v>0</v>
      </c>
      <c r="G45" s="39">
        <f t="shared" si="6"/>
        <v>0</v>
      </c>
      <c r="H45" s="39">
        <f t="shared" si="7"/>
        <v>0</v>
      </c>
      <c r="I45" s="39">
        <f t="shared" si="3"/>
        <v>0</v>
      </c>
      <c r="J45" s="39">
        <f>SUM($H$18:$H45)</f>
        <v>23122.403467412321</v>
      </c>
    </row>
    <row r="46" spans="1:10">
      <c r="A46" s="36">
        <f t="shared" si="4"/>
        <v>29</v>
      </c>
      <c r="B46" s="37">
        <f t="shared" si="0"/>
        <v>54636</v>
      </c>
      <c r="C46" s="39">
        <f t="shared" si="5"/>
        <v>0</v>
      </c>
      <c r="D46" s="39">
        <f t="shared" si="8"/>
        <v>36853.733911235387</v>
      </c>
      <c r="E46" s="40">
        <f t="shared" si="1"/>
        <v>0</v>
      </c>
      <c r="F46" s="39">
        <f t="shared" si="2"/>
        <v>0</v>
      </c>
      <c r="G46" s="39">
        <f t="shared" si="6"/>
        <v>0</v>
      </c>
      <c r="H46" s="39">
        <f t="shared" si="7"/>
        <v>0</v>
      </c>
      <c r="I46" s="39">
        <f t="shared" si="3"/>
        <v>0</v>
      </c>
      <c r="J46" s="39">
        <f>SUM($H$18:$H46)</f>
        <v>23122.403467412321</v>
      </c>
    </row>
    <row r="47" spans="1:10">
      <c r="A47" s="36">
        <f t="shared" si="4"/>
        <v>30</v>
      </c>
      <c r="B47" s="37">
        <f t="shared" si="0"/>
        <v>55001</v>
      </c>
      <c r="C47" s="39">
        <f t="shared" si="5"/>
        <v>0</v>
      </c>
      <c r="D47" s="39">
        <f t="shared" si="8"/>
        <v>36853.733911235387</v>
      </c>
      <c r="E47" s="40">
        <f t="shared" si="1"/>
        <v>0</v>
      </c>
      <c r="F47" s="39">
        <f t="shared" si="2"/>
        <v>0</v>
      </c>
      <c r="G47" s="39">
        <f t="shared" si="6"/>
        <v>0</v>
      </c>
      <c r="H47" s="39">
        <f t="shared" si="7"/>
        <v>0</v>
      </c>
      <c r="I47" s="39">
        <f t="shared" si="3"/>
        <v>0</v>
      </c>
      <c r="J47" s="39">
        <f>SUM($H$18:$H47)</f>
        <v>23122.403467412321</v>
      </c>
    </row>
    <row r="48" spans="1:10">
      <c r="A48" s="36">
        <f t="shared" si="4"/>
        <v>31</v>
      </c>
      <c r="B48" s="37">
        <f t="shared" si="0"/>
        <v>55366</v>
      </c>
      <c r="C48" s="39">
        <f t="shared" si="5"/>
        <v>0</v>
      </c>
      <c r="D48" s="39">
        <f t="shared" si="8"/>
        <v>36853.733911235387</v>
      </c>
      <c r="E48" s="40">
        <f t="shared" si="1"/>
        <v>0</v>
      </c>
      <c r="F48" s="39">
        <f t="shared" si="2"/>
        <v>0</v>
      </c>
      <c r="G48" s="39">
        <f t="shared" si="6"/>
        <v>0</v>
      </c>
      <c r="H48" s="39">
        <f t="shared" si="7"/>
        <v>0</v>
      </c>
      <c r="I48" s="39">
        <f t="shared" si="3"/>
        <v>0</v>
      </c>
      <c r="J48" s="39">
        <f>SUM($H$18:$H48)</f>
        <v>23122.403467412321</v>
      </c>
    </row>
    <row r="49" spans="1:10">
      <c r="A49" s="36">
        <f t="shared" si="4"/>
        <v>32</v>
      </c>
      <c r="B49" s="37">
        <f t="shared" si="0"/>
        <v>55732</v>
      </c>
      <c r="C49" s="39">
        <f t="shared" si="5"/>
        <v>0</v>
      </c>
      <c r="D49" s="39">
        <f t="shared" si="8"/>
        <v>36853.733911235387</v>
      </c>
      <c r="E49" s="40">
        <f t="shared" si="1"/>
        <v>0</v>
      </c>
      <c r="F49" s="39">
        <f t="shared" si="2"/>
        <v>0</v>
      </c>
      <c r="G49" s="39">
        <f t="shared" si="6"/>
        <v>0</v>
      </c>
      <c r="H49" s="39">
        <f t="shared" si="7"/>
        <v>0</v>
      </c>
      <c r="I49" s="39">
        <f t="shared" si="3"/>
        <v>0</v>
      </c>
      <c r="J49" s="39">
        <f>SUM($H$18:$H49)</f>
        <v>23122.403467412321</v>
      </c>
    </row>
    <row r="50" spans="1:10">
      <c r="A50" s="36">
        <f t="shared" si="4"/>
        <v>33</v>
      </c>
      <c r="B50" s="37">
        <f t="shared" si="0"/>
        <v>56097</v>
      </c>
      <c r="C50" s="39">
        <f t="shared" si="5"/>
        <v>0</v>
      </c>
      <c r="D50" s="39">
        <f t="shared" si="8"/>
        <v>36853.733911235387</v>
      </c>
      <c r="E50" s="40">
        <f t="shared" si="1"/>
        <v>0</v>
      </c>
      <c r="F50" s="39">
        <f t="shared" si="2"/>
        <v>0</v>
      </c>
      <c r="G50" s="39">
        <f t="shared" si="6"/>
        <v>0</v>
      </c>
      <c r="H50" s="39">
        <f t="shared" si="7"/>
        <v>0</v>
      </c>
      <c r="I50" s="39">
        <f t="shared" si="3"/>
        <v>0</v>
      </c>
      <c r="J50" s="39">
        <f>SUM($H$18:$H50)</f>
        <v>23122.403467412321</v>
      </c>
    </row>
    <row r="51" spans="1:10">
      <c r="A51" s="36">
        <f t="shared" si="4"/>
        <v>34</v>
      </c>
      <c r="B51" s="37">
        <f t="shared" si="0"/>
        <v>56462</v>
      </c>
      <c r="C51" s="39">
        <f t="shared" si="5"/>
        <v>0</v>
      </c>
      <c r="D51" s="39">
        <f t="shared" si="8"/>
        <v>36853.733911235387</v>
      </c>
      <c r="E51" s="40">
        <f t="shared" si="1"/>
        <v>0</v>
      </c>
      <c r="F51" s="39">
        <f t="shared" si="2"/>
        <v>0</v>
      </c>
      <c r="G51" s="39">
        <f t="shared" si="6"/>
        <v>0</v>
      </c>
      <c r="H51" s="39">
        <f t="shared" si="7"/>
        <v>0</v>
      </c>
      <c r="I51" s="39">
        <f t="shared" si="3"/>
        <v>0</v>
      </c>
      <c r="J51" s="39">
        <f>SUM($H$18:$H51)</f>
        <v>23122.403467412321</v>
      </c>
    </row>
    <row r="52" spans="1:10">
      <c r="A52" s="36">
        <f t="shared" si="4"/>
        <v>35</v>
      </c>
      <c r="B52" s="37">
        <f t="shared" si="0"/>
        <v>56827</v>
      </c>
      <c r="C52" s="39">
        <f t="shared" si="5"/>
        <v>0</v>
      </c>
      <c r="D52" s="39">
        <f t="shared" si="8"/>
        <v>36853.733911235387</v>
      </c>
      <c r="E52" s="40">
        <f t="shared" si="1"/>
        <v>0</v>
      </c>
      <c r="F52" s="39">
        <f t="shared" si="2"/>
        <v>0</v>
      </c>
      <c r="G52" s="39">
        <f t="shared" si="6"/>
        <v>0</v>
      </c>
      <c r="H52" s="39">
        <f t="shared" si="7"/>
        <v>0</v>
      </c>
      <c r="I52" s="39">
        <f t="shared" si="3"/>
        <v>0</v>
      </c>
      <c r="J52" s="39">
        <f>SUM($H$18:$H52)</f>
        <v>23122.403467412321</v>
      </c>
    </row>
    <row r="53" spans="1:10">
      <c r="A53" s="36">
        <f t="shared" si="4"/>
        <v>36</v>
      </c>
      <c r="B53" s="37">
        <f t="shared" si="0"/>
        <v>57193</v>
      </c>
      <c r="C53" s="39">
        <f t="shared" si="5"/>
        <v>0</v>
      </c>
      <c r="D53" s="39">
        <f t="shared" si="8"/>
        <v>36853.733911235387</v>
      </c>
      <c r="E53" s="40">
        <f t="shared" si="1"/>
        <v>0</v>
      </c>
      <c r="F53" s="39">
        <f t="shared" si="2"/>
        <v>0</v>
      </c>
      <c r="G53" s="39">
        <f t="shared" si="6"/>
        <v>0</v>
      </c>
      <c r="H53" s="39">
        <f t="shared" si="7"/>
        <v>0</v>
      </c>
      <c r="I53" s="39">
        <f t="shared" si="3"/>
        <v>0</v>
      </c>
      <c r="J53" s="39">
        <f>SUM($H$18:$H53)</f>
        <v>23122.403467412321</v>
      </c>
    </row>
    <row r="54" spans="1:10">
      <c r="A54" s="36">
        <f t="shared" si="4"/>
        <v>37</v>
      </c>
      <c r="B54" s="37">
        <f t="shared" si="0"/>
        <v>57558</v>
      </c>
      <c r="C54" s="39">
        <f t="shared" si="5"/>
        <v>0</v>
      </c>
      <c r="D54" s="39">
        <f t="shared" si="8"/>
        <v>36853.733911235387</v>
      </c>
      <c r="E54" s="40">
        <f t="shared" si="1"/>
        <v>0</v>
      </c>
      <c r="F54" s="39">
        <f t="shared" si="2"/>
        <v>0</v>
      </c>
      <c r="G54" s="39">
        <f t="shared" si="6"/>
        <v>0</v>
      </c>
      <c r="H54" s="39">
        <f t="shared" si="7"/>
        <v>0</v>
      </c>
      <c r="I54" s="39">
        <f t="shared" si="3"/>
        <v>0</v>
      </c>
      <c r="J54" s="39">
        <f>SUM($H$18:$H54)</f>
        <v>23122.403467412321</v>
      </c>
    </row>
    <row r="55" spans="1:10">
      <c r="A55" s="36">
        <f t="shared" si="4"/>
        <v>38</v>
      </c>
      <c r="B55" s="37">
        <f t="shared" si="0"/>
        <v>57923</v>
      </c>
      <c r="C55" s="39">
        <f t="shared" si="5"/>
        <v>0</v>
      </c>
      <c r="D55" s="39">
        <f t="shared" si="8"/>
        <v>36853.733911235387</v>
      </c>
      <c r="E55" s="40">
        <f t="shared" si="1"/>
        <v>0</v>
      </c>
      <c r="F55" s="39">
        <f t="shared" si="2"/>
        <v>0</v>
      </c>
      <c r="G55" s="39">
        <f t="shared" si="6"/>
        <v>0</v>
      </c>
      <c r="H55" s="39">
        <f t="shared" si="7"/>
        <v>0</v>
      </c>
      <c r="I55" s="39">
        <f t="shared" si="3"/>
        <v>0</v>
      </c>
      <c r="J55" s="39">
        <f>SUM($H$18:$H55)</f>
        <v>23122.403467412321</v>
      </c>
    </row>
    <row r="56" spans="1:10">
      <c r="A56" s="36">
        <f t="shared" si="4"/>
        <v>39</v>
      </c>
      <c r="B56" s="37">
        <f t="shared" si="0"/>
        <v>58288</v>
      </c>
      <c r="C56" s="39">
        <f t="shared" si="5"/>
        <v>0</v>
      </c>
      <c r="D56" s="39">
        <f t="shared" si="8"/>
        <v>36853.733911235387</v>
      </c>
      <c r="E56" s="40">
        <f t="shared" si="1"/>
        <v>0</v>
      </c>
      <c r="F56" s="39">
        <f t="shared" si="2"/>
        <v>0</v>
      </c>
      <c r="G56" s="39">
        <f t="shared" si="6"/>
        <v>0</v>
      </c>
      <c r="H56" s="39">
        <f t="shared" si="7"/>
        <v>0</v>
      </c>
      <c r="I56" s="39">
        <f t="shared" si="3"/>
        <v>0</v>
      </c>
      <c r="J56" s="39">
        <f>SUM($H$18:$H56)</f>
        <v>23122.403467412321</v>
      </c>
    </row>
    <row r="57" spans="1:10">
      <c r="A57" s="36">
        <f t="shared" si="4"/>
        <v>40</v>
      </c>
      <c r="B57" s="37">
        <f t="shared" si="0"/>
        <v>58654</v>
      </c>
      <c r="C57" s="39">
        <f t="shared" si="5"/>
        <v>0</v>
      </c>
      <c r="D57" s="39">
        <f t="shared" si="8"/>
        <v>36853.733911235387</v>
      </c>
      <c r="E57" s="40">
        <f t="shared" si="1"/>
        <v>0</v>
      </c>
      <c r="F57" s="39">
        <f t="shared" si="2"/>
        <v>0</v>
      </c>
      <c r="G57" s="39">
        <f t="shared" si="6"/>
        <v>0</v>
      </c>
      <c r="H57" s="39">
        <f t="shared" si="7"/>
        <v>0</v>
      </c>
      <c r="I57" s="39">
        <f t="shared" si="3"/>
        <v>0</v>
      </c>
      <c r="J57" s="39">
        <f>SUM($H$18:$H57)</f>
        <v>23122.403467412321</v>
      </c>
    </row>
    <row r="58" spans="1:10">
      <c r="A58" s="36">
        <f t="shared" si="4"/>
        <v>41</v>
      </c>
      <c r="B58" s="37">
        <f t="shared" si="0"/>
        <v>59019</v>
      </c>
      <c r="C58" s="39">
        <f t="shared" si="5"/>
        <v>0</v>
      </c>
      <c r="D58" s="39">
        <f t="shared" si="8"/>
        <v>36853.733911235387</v>
      </c>
      <c r="E58" s="40">
        <f t="shared" si="1"/>
        <v>0</v>
      </c>
      <c r="F58" s="39">
        <f t="shared" si="2"/>
        <v>0</v>
      </c>
      <c r="G58" s="39">
        <f t="shared" si="6"/>
        <v>0</v>
      </c>
      <c r="H58" s="39">
        <f t="shared" si="7"/>
        <v>0</v>
      </c>
      <c r="I58" s="39">
        <f t="shared" si="3"/>
        <v>0</v>
      </c>
      <c r="J58" s="39">
        <f>SUM($H$18:$H58)</f>
        <v>23122.403467412321</v>
      </c>
    </row>
    <row r="59" spans="1:10">
      <c r="A59" s="36">
        <f t="shared" si="4"/>
        <v>42</v>
      </c>
      <c r="B59" s="37">
        <f t="shared" si="0"/>
        <v>59384</v>
      </c>
      <c r="C59" s="39">
        <f t="shared" si="5"/>
        <v>0</v>
      </c>
      <c r="D59" s="39">
        <f t="shared" si="8"/>
        <v>36853.733911235387</v>
      </c>
      <c r="E59" s="40">
        <f t="shared" si="1"/>
        <v>0</v>
      </c>
      <c r="F59" s="39">
        <f t="shared" si="2"/>
        <v>0</v>
      </c>
      <c r="G59" s="39">
        <f t="shared" si="6"/>
        <v>0</v>
      </c>
      <c r="H59" s="39">
        <f t="shared" si="7"/>
        <v>0</v>
      </c>
      <c r="I59" s="39">
        <f t="shared" si="3"/>
        <v>0</v>
      </c>
      <c r="J59" s="39">
        <f>SUM($H$18:$H59)</f>
        <v>23122.403467412321</v>
      </c>
    </row>
    <row r="60" spans="1:10">
      <c r="A60" s="36">
        <f t="shared" si="4"/>
        <v>43</v>
      </c>
      <c r="B60" s="37">
        <f t="shared" si="0"/>
        <v>59749</v>
      </c>
      <c r="C60" s="39">
        <f t="shared" si="5"/>
        <v>0</v>
      </c>
      <c r="D60" s="39">
        <f t="shared" si="8"/>
        <v>36853.733911235387</v>
      </c>
      <c r="E60" s="40">
        <f t="shared" si="1"/>
        <v>0</v>
      </c>
      <c r="F60" s="39">
        <f t="shared" si="2"/>
        <v>0</v>
      </c>
      <c r="G60" s="39">
        <f t="shared" si="6"/>
        <v>0</v>
      </c>
      <c r="H60" s="39">
        <f t="shared" si="7"/>
        <v>0</v>
      </c>
      <c r="I60" s="39">
        <f t="shared" si="3"/>
        <v>0</v>
      </c>
      <c r="J60" s="39">
        <f>SUM($H$18:$H60)</f>
        <v>23122.403467412321</v>
      </c>
    </row>
    <row r="61" spans="1:10">
      <c r="A61" s="36">
        <f t="shared" si="4"/>
        <v>44</v>
      </c>
      <c r="B61" s="37">
        <f t="shared" si="0"/>
        <v>60115</v>
      </c>
      <c r="C61" s="39">
        <f t="shared" si="5"/>
        <v>0</v>
      </c>
      <c r="D61" s="39">
        <f t="shared" si="8"/>
        <v>36853.733911235387</v>
      </c>
      <c r="E61" s="40">
        <f t="shared" si="1"/>
        <v>0</v>
      </c>
      <c r="F61" s="39">
        <f t="shared" si="2"/>
        <v>0</v>
      </c>
      <c r="G61" s="39">
        <f t="shared" si="6"/>
        <v>0</v>
      </c>
      <c r="H61" s="39">
        <f t="shared" si="7"/>
        <v>0</v>
      </c>
      <c r="I61" s="39">
        <f t="shared" si="3"/>
        <v>0</v>
      </c>
      <c r="J61" s="39">
        <f>SUM($H$18:$H61)</f>
        <v>23122.403467412321</v>
      </c>
    </row>
    <row r="62" spans="1:10">
      <c r="A62" s="36">
        <f t="shared" si="4"/>
        <v>45</v>
      </c>
      <c r="B62" s="37">
        <f t="shared" si="0"/>
        <v>60480</v>
      </c>
      <c r="C62" s="39">
        <f t="shared" si="5"/>
        <v>0</v>
      </c>
      <c r="D62" s="39">
        <f t="shared" si="8"/>
        <v>36853.733911235387</v>
      </c>
      <c r="E62" s="40">
        <f t="shared" si="1"/>
        <v>0</v>
      </c>
      <c r="F62" s="39">
        <f t="shared" si="2"/>
        <v>0</v>
      </c>
      <c r="G62" s="39">
        <f t="shared" si="6"/>
        <v>0</v>
      </c>
      <c r="H62" s="39">
        <f t="shared" si="7"/>
        <v>0</v>
      </c>
      <c r="I62" s="39">
        <f t="shared" si="3"/>
        <v>0</v>
      </c>
      <c r="J62" s="39">
        <f>SUM($H$18:$H62)</f>
        <v>23122.403467412321</v>
      </c>
    </row>
    <row r="63" spans="1:10">
      <c r="A63" s="36">
        <f t="shared" si="4"/>
        <v>46</v>
      </c>
      <c r="B63" s="37">
        <f t="shared" si="0"/>
        <v>60845</v>
      </c>
      <c r="C63" s="39">
        <f t="shared" si="5"/>
        <v>0</v>
      </c>
      <c r="D63" s="39">
        <f t="shared" si="8"/>
        <v>36853.733911235387</v>
      </c>
      <c r="E63" s="40">
        <f t="shared" si="1"/>
        <v>0</v>
      </c>
      <c r="F63" s="39">
        <f t="shared" si="2"/>
        <v>0</v>
      </c>
      <c r="G63" s="39">
        <f t="shared" si="6"/>
        <v>0</v>
      </c>
      <c r="H63" s="39">
        <f t="shared" si="7"/>
        <v>0</v>
      </c>
      <c r="I63" s="39">
        <f t="shared" si="3"/>
        <v>0</v>
      </c>
      <c r="J63" s="39">
        <f>SUM($H$18:$H63)</f>
        <v>23122.403467412321</v>
      </c>
    </row>
    <row r="64" spans="1:10">
      <c r="A64" s="36">
        <f t="shared" si="4"/>
        <v>47</v>
      </c>
      <c r="B64" s="37">
        <f t="shared" si="0"/>
        <v>61210</v>
      </c>
      <c r="C64" s="39">
        <f t="shared" si="5"/>
        <v>0</v>
      </c>
      <c r="D64" s="39">
        <f t="shared" si="8"/>
        <v>36853.733911235387</v>
      </c>
      <c r="E64" s="40">
        <f t="shared" si="1"/>
        <v>0</v>
      </c>
      <c r="F64" s="39">
        <f t="shared" si="2"/>
        <v>0</v>
      </c>
      <c r="G64" s="39">
        <f t="shared" si="6"/>
        <v>0</v>
      </c>
      <c r="H64" s="39">
        <f t="shared" si="7"/>
        <v>0</v>
      </c>
      <c r="I64" s="39">
        <f t="shared" si="3"/>
        <v>0</v>
      </c>
      <c r="J64" s="39">
        <f>SUM($H$18:$H64)</f>
        <v>23122.403467412321</v>
      </c>
    </row>
    <row r="65" spans="1:10">
      <c r="A65" s="36">
        <f t="shared" si="4"/>
        <v>48</v>
      </c>
      <c r="B65" s="37">
        <f t="shared" si="0"/>
        <v>61576</v>
      </c>
      <c r="C65" s="39">
        <f t="shared" si="5"/>
        <v>0</v>
      </c>
      <c r="D65" s="39">
        <f t="shared" si="8"/>
        <v>36853.733911235387</v>
      </c>
      <c r="E65" s="40">
        <f t="shared" si="1"/>
        <v>0</v>
      </c>
      <c r="F65" s="39">
        <f t="shared" si="2"/>
        <v>0</v>
      </c>
      <c r="G65" s="39">
        <f t="shared" si="6"/>
        <v>0</v>
      </c>
      <c r="H65" s="39">
        <f t="shared" si="7"/>
        <v>0</v>
      </c>
      <c r="I65" s="39">
        <f t="shared" si="3"/>
        <v>0</v>
      </c>
      <c r="J65" s="39">
        <f>SUM($H$18:$H65)</f>
        <v>23122.403467412321</v>
      </c>
    </row>
    <row r="66" spans="1:10">
      <c r="A66" s="36">
        <f t="shared" si="4"/>
        <v>49</v>
      </c>
      <c r="B66" s="37">
        <f t="shared" si="0"/>
        <v>61941</v>
      </c>
      <c r="C66" s="39">
        <f t="shared" si="5"/>
        <v>0</v>
      </c>
      <c r="D66" s="39">
        <f t="shared" si="8"/>
        <v>36853.733911235387</v>
      </c>
      <c r="E66" s="40">
        <f t="shared" si="1"/>
        <v>0</v>
      </c>
      <c r="F66" s="39">
        <f t="shared" si="2"/>
        <v>0</v>
      </c>
      <c r="G66" s="39">
        <f t="shared" si="6"/>
        <v>0</v>
      </c>
      <c r="H66" s="39">
        <f t="shared" si="7"/>
        <v>0</v>
      </c>
      <c r="I66" s="39">
        <f t="shared" si="3"/>
        <v>0</v>
      </c>
      <c r="J66" s="39">
        <f>SUM($H$18:$H66)</f>
        <v>23122.403467412321</v>
      </c>
    </row>
    <row r="67" spans="1:10">
      <c r="A67" s="36">
        <f t="shared" si="4"/>
        <v>50</v>
      </c>
      <c r="B67" s="37">
        <f t="shared" si="0"/>
        <v>62306</v>
      </c>
      <c r="C67" s="39">
        <f t="shared" si="5"/>
        <v>0</v>
      </c>
      <c r="D67" s="39">
        <f t="shared" si="8"/>
        <v>36853.733911235387</v>
      </c>
      <c r="E67" s="40">
        <f t="shared" si="1"/>
        <v>0</v>
      </c>
      <c r="F67" s="39">
        <f t="shared" si="2"/>
        <v>0</v>
      </c>
      <c r="G67" s="39">
        <f t="shared" si="6"/>
        <v>0</v>
      </c>
      <c r="H67" s="39">
        <f t="shared" si="7"/>
        <v>0</v>
      </c>
      <c r="I67" s="39">
        <f t="shared" si="3"/>
        <v>0</v>
      </c>
      <c r="J67" s="39">
        <f>SUM($H$18:$H67)</f>
        <v>23122.403467412321</v>
      </c>
    </row>
    <row r="68" spans="1:10">
      <c r="A68" s="36">
        <f t="shared" si="4"/>
        <v>51</v>
      </c>
      <c r="B68" s="37">
        <f t="shared" si="0"/>
        <v>62671</v>
      </c>
      <c r="C68" s="39">
        <f t="shared" si="5"/>
        <v>0</v>
      </c>
      <c r="D68" s="39">
        <f t="shared" si="8"/>
        <v>36853.733911235387</v>
      </c>
      <c r="E68" s="40">
        <f t="shared" si="1"/>
        <v>0</v>
      </c>
      <c r="F68" s="39">
        <f t="shared" si="2"/>
        <v>0</v>
      </c>
      <c r="G68" s="39">
        <f t="shared" si="6"/>
        <v>0</v>
      </c>
      <c r="H68" s="39">
        <f t="shared" si="7"/>
        <v>0</v>
      </c>
      <c r="I68" s="39">
        <f t="shared" si="3"/>
        <v>0</v>
      </c>
      <c r="J68" s="39">
        <f>SUM($H$18:$H68)</f>
        <v>23122.403467412321</v>
      </c>
    </row>
    <row r="69" spans="1:10">
      <c r="A69" s="36">
        <f t="shared" si="4"/>
        <v>52</v>
      </c>
      <c r="B69" s="37">
        <f t="shared" si="0"/>
        <v>63037</v>
      </c>
      <c r="C69" s="39">
        <f t="shared" si="5"/>
        <v>0</v>
      </c>
      <c r="D69" s="39">
        <f t="shared" si="8"/>
        <v>36853.733911235387</v>
      </c>
      <c r="E69" s="40">
        <f t="shared" si="1"/>
        <v>0</v>
      </c>
      <c r="F69" s="39">
        <f t="shared" si="2"/>
        <v>0</v>
      </c>
      <c r="G69" s="39">
        <f t="shared" si="6"/>
        <v>0</v>
      </c>
      <c r="H69" s="39">
        <f t="shared" si="7"/>
        <v>0</v>
      </c>
      <c r="I69" s="39">
        <f t="shared" si="3"/>
        <v>0</v>
      </c>
      <c r="J69" s="39">
        <f>SUM($H$18:$H69)</f>
        <v>23122.403467412321</v>
      </c>
    </row>
    <row r="70" spans="1:10">
      <c r="A70" s="36">
        <f t="shared" si="4"/>
        <v>53</v>
      </c>
      <c r="B70" s="37">
        <f t="shared" si="0"/>
        <v>63402</v>
      </c>
      <c r="C70" s="39">
        <f t="shared" si="5"/>
        <v>0</v>
      </c>
      <c r="D70" s="39">
        <f t="shared" si="8"/>
        <v>36853.733911235387</v>
      </c>
      <c r="E70" s="40">
        <f t="shared" si="1"/>
        <v>0</v>
      </c>
      <c r="F70" s="39">
        <f t="shared" si="2"/>
        <v>0</v>
      </c>
      <c r="G70" s="39">
        <f t="shared" si="6"/>
        <v>0</v>
      </c>
      <c r="H70" s="39">
        <f t="shared" si="7"/>
        <v>0</v>
      </c>
      <c r="I70" s="39">
        <f t="shared" si="3"/>
        <v>0</v>
      </c>
      <c r="J70" s="39">
        <f>SUM($H$18:$H70)</f>
        <v>23122.403467412321</v>
      </c>
    </row>
    <row r="71" spans="1:10">
      <c r="A71" s="36">
        <f t="shared" si="4"/>
        <v>54</v>
      </c>
      <c r="B71" s="37">
        <f t="shared" si="0"/>
        <v>63767</v>
      </c>
      <c r="C71" s="39">
        <f t="shared" si="5"/>
        <v>0</v>
      </c>
      <c r="D71" s="39">
        <f t="shared" si="8"/>
        <v>36853.733911235387</v>
      </c>
      <c r="E71" s="40">
        <f t="shared" si="1"/>
        <v>0</v>
      </c>
      <c r="F71" s="39">
        <f t="shared" si="2"/>
        <v>0</v>
      </c>
      <c r="G71" s="39">
        <f t="shared" si="6"/>
        <v>0</v>
      </c>
      <c r="H71" s="39">
        <f t="shared" si="7"/>
        <v>0</v>
      </c>
      <c r="I71" s="39">
        <f t="shared" si="3"/>
        <v>0</v>
      </c>
      <c r="J71" s="39">
        <f>SUM($H$18:$H71)</f>
        <v>23122.403467412321</v>
      </c>
    </row>
    <row r="72" spans="1:10">
      <c r="A72" s="36">
        <f t="shared" si="4"/>
        <v>55</v>
      </c>
      <c r="B72" s="37">
        <f t="shared" si="0"/>
        <v>64132</v>
      </c>
      <c r="C72" s="39">
        <f t="shared" si="5"/>
        <v>0</v>
      </c>
      <c r="D72" s="39">
        <f t="shared" si="8"/>
        <v>36853.733911235387</v>
      </c>
      <c r="E72" s="40">
        <f t="shared" si="1"/>
        <v>0</v>
      </c>
      <c r="F72" s="39">
        <f t="shared" si="2"/>
        <v>0</v>
      </c>
      <c r="G72" s="39">
        <f t="shared" si="6"/>
        <v>0</v>
      </c>
      <c r="H72" s="39">
        <f t="shared" si="7"/>
        <v>0</v>
      </c>
      <c r="I72" s="39">
        <f t="shared" si="3"/>
        <v>0</v>
      </c>
      <c r="J72" s="39">
        <f>SUM($H$18:$H72)</f>
        <v>23122.403467412321</v>
      </c>
    </row>
    <row r="73" spans="1:10">
      <c r="A73" s="36">
        <f t="shared" si="4"/>
        <v>56</v>
      </c>
      <c r="B73" s="37">
        <f t="shared" si="0"/>
        <v>64498</v>
      </c>
      <c r="C73" s="39">
        <f t="shared" si="5"/>
        <v>0</v>
      </c>
      <c r="D73" s="39">
        <f t="shared" si="8"/>
        <v>36853.733911235387</v>
      </c>
      <c r="E73" s="40">
        <f t="shared" si="1"/>
        <v>0</v>
      </c>
      <c r="F73" s="39">
        <f t="shared" si="2"/>
        <v>0</v>
      </c>
      <c r="G73" s="39">
        <f t="shared" si="6"/>
        <v>0</v>
      </c>
      <c r="H73" s="39">
        <f t="shared" si="7"/>
        <v>0</v>
      </c>
      <c r="I73" s="39">
        <f t="shared" si="3"/>
        <v>0</v>
      </c>
      <c r="J73" s="39">
        <f>SUM($H$18:$H73)</f>
        <v>23122.403467412321</v>
      </c>
    </row>
    <row r="74" spans="1:10">
      <c r="A74" s="36">
        <f t="shared" si="4"/>
        <v>57</v>
      </c>
      <c r="B74" s="37">
        <f t="shared" si="0"/>
        <v>64863</v>
      </c>
      <c r="C74" s="39">
        <f t="shared" si="5"/>
        <v>0</v>
      </c>
      <c r="D74" s="39">
        <f t="shared" si="8"/>
        <v>36853.733911235387</v>
      </c>
      <c r="E74" s="40">
        <f t="shared" si="1"/>
        <v>0</v>
      </c>
      <c r="F74" s="39">
        <f t="shared" si="2"/>
        <v>0</v>
      </c>
      <c r="G74" s="39">
        <f t="shared" si="6"/>
        <v>0</v>
      </c>
      <c r="H74" s="39">
        <f t="shared" si="7"/>
        <v>0</v>
      </c>
      <c r="I74" s="39">
        <f t="shared" si="3"/>
        <v>0</v>
      </c>
      <c r="J74" s="39">
        <f>SUM($H$18:$H74)</f>
        <v>23122.403467412321</v>
      </c>
    </row>
    <row r="75" spans="1:10">
      <c r="A75" s="36">
        <f t="shared" si="4"/>
        <v>58</v>
      </c>
      <c r="B75" s="37">
        <f t="shared" si="0"/>
        <v>65228</v>
      </c>
      <c r="C75" s="39">
        <f t="shared" si="5"/>
        <v>0</v>
      </c>
      <c r="D75" s="39">
        <f t="shared" si="8"/>
        <v>36853.733911235387</v>
      </c>
      <c r="E75" s="40">
        <f t="shared" si="1"/>
        <v>0</v>
      </c>
      <c r="F75" s="39">
        <f t="shared" si="2"/>
        <v>0</v>
      </c>
      <c r="G75" s="39">
        <f t="shared" si="6"/>
        <v>0</v>
      </c>
      <c r="H75" s="39">
        <f t="shared" si="7"/>
        <v>0</v>
      </c>
      <c r="I75" s="39">
        <f t="shared" si="3"/>
        <v>0</v>
      </c>
      <c r="J75" s="39">
        <f>SUM($H$18:$H75)</f>
        <v>23122.403467412321</v>
      </c>
    </row>
    <row r="76" spans="1:10">
      <c r="A76" s="36">
        <f t="shared" si="4"/>
        <v>59</v>
      </c>
      <c r="B76" s="37">
        <f t="shared" si="0"/>
        <v>65593</v>
      </c>
      <c r="C76" s="39">
        <f t="shared" si="5"/>
        <v>0</v>
      </c>
      <c r="D76" s="39">
        <f t="shared" si="8"/>
        <v>36853.733911235387</v>
      </c>
      <c r="E76" s="40">
        <f t="shared" si="1"/>
        <v>0</v>
      </c>
      <c r="F76" s="39">
        <f t="shared" si="2"/>
        <v>0</v>
      </c>
      <c r="G76" s="39">
        <f t="shared" si="6"/>
        <v>0</v>
      </c>
      <c r="H76" s="39">
        <f t="shared" si="7"/>
        <v>0</v>
      </c>
      <c r="I76" s="39">
        <f t="shared" si="3"/>
        <v>0</v>
      </c>
      <c r="J76" s="39">
        <f>SUM($H$18:$H76)</f>
        <v>23122.403467412321</v>
      </c>
    </row>
    <row r="77" spans="1:10">
      <c r="A77" s="36">
        <f t="shared" si="4"/>
        <v>60</v>
      </c>
      <c r="B77" s="37">
        <f t="shared" si="0"/>
        <v>65959</v>
      </c>
      <c r="C77" s="39">
        <f t="shared" si="5"/>
        <v>0</v>
      </c>
      <c r="D77" s="39">
        <f t="shared" si="8"/>
        <v>36853.733911235387</v>
      </c>
      <c r="E77" s="40">
        <f t="shared" si="1"/>
        <v>0</v>
      </c>
      <c r="F77" s="39">
        <f t="shared" si="2"/>
        <v>0</v>
      </c>
      <c r="G77" s="39">
        <f t="shared" si="6"/>
        <v>0</v>
      </c>
      <c r="H77" s="39">
        <f t="shared" si="7"/>
        <v>0</v>
      </c>
      <c r="I77" s="39">
        <f t="shared" si="3"/>
        <v>0</v>
      </c>
      <c r="J77" s="39">
        <f>SUM($H$18:$H77)</f>
        <v>23122.403467412321</v>
      </c>
    </row>
    <row r="78" spans="1:10">
      <c r="A78" s="36">
        <f t="shared" si="4"/>
        <v>61</v>
      </c>
      <c r="B78" s="37">
        <f t="shared" si="0"/>
        <v>66324</v>
      </c>
      <c r="C78" s="39">
        <f t="shared" si="5"/>
        <v>0</v>
      </c>
      <c r="D78" s="39">
        <f t="shared" si="8"/>
        <v>36853.733911235387</v>
      </c>
      <c r="E78" s="40">
        <f t="shared" si="1"/>
        <v>0</v>
      </c>
      <c r="F78" s="39">
        <f t="shared" si="2"/>
        <v>0</v>
      </c>
      <c r="G78" s="39">
        <f t="shared" si="6"/>
        <v>0</v>
      </c>
      <c r="H78" s="39">
        <f t="shared" si="7"/>
        <v>0</v>
      </c>
      <c r="I78" s="39">
        <f t="shared" si="3"/>
        <v>0</v>
      </c>
      <c r="J78" s="39">
        <f>SUM($H$18:$H78)</f>
        <v>23122.403467412321</v>
      </c>
    </row>
    <row r="79" spans="1:10">
      <c r="A79" s="36">
        <f t="shared" si="4"/>
        <v>62</v>
      </c>
      <c r="B79" s="37">
        <f t="shared" si="0"/>
        <v>66689</v>
      </c>
      <c r="C79" s="39">
        <f t="shared" si="5"/>
        <v>0</v>
      </c>
      <c r="D79" s="39">
        <f t="shared" si="8"/>
        <v>36853.733911235387</v>
      </c>
      <c r="E79" s="40">
        <f t="shared" si="1"/>
        <v>0</v>
      </c>
      <c r="F79" s="39">
        <f t="shared" si="2"/>
        <v>0</v>
      </c>
      <c r="G79" s="39">
        <f t="shared" si="6"/>
        <v>0</v>
      </c>
      <c r="H79" s="39">
        <f t="shared" si="7"/>
        <v>0</v>
      </c>
      <c r="I79" s="39">
        <f t="shared" si="3"/>
        <v>0</v>
      </c>
      <c r="J79" s="39">
        <f>SUM($H$18:$H79)</f>
        <v>23122.403467412321</v>
      </c>
    </row>
    <row r="80" spans="1:10">
      <c r="A80" s="36">
        <f t="shared" si="4"/>
        <v>63</v>
      </c>
      <c r="B80" s="37">
        <f t="shared" si="0"/>
        <v>67054</v>
      </c>
      <c r="C80" s="39">
        <f t="shared" si="5"/>
        <v>0</v>
      </c>
      <c r="D80" s="39">
        <f t="shared" si="8"/>
        <v>36853.733911235387</v>
      </c>
      <c r="E80" s="40">
        <f t="shared" si="1"/>
        <v>0</v>
      </c>
      <c r="F80" s="39">
        <f t="shared" si="2"/>
        <v>0</v>
      </c>
      <c r="G80" s="39">
        <f t="shared" si="6"/>
        <v>0</v>
      </c>
      <c r="H80" s="39">
        <f t="shared" si="7"/>
        <v>0</v>
      </c>
      <c r="I80" s="39">
        <f t="shared" si="3"/>
        <v>0</v>
      </c>
      <c r="J80" s="39">
        <f>SUM($H$18:$H80)</f>
        <v>23122.403467412321</v>
      </c>
    </row>
    <row r="81" spans="1:10">
      <c r="A81" s="36">
        <f t="shared" si="4"/>
        <v>64</v>
      </c>
      <c r="B81" s="37">
        <f t="shared" si="0"/>
        <v>67420</v>
      </c>
      <c r="C81" s="39">
        <f t="shared" si="5"/>
        <v>0</v>
      </c>
      <c r="D81" s="39">
        <f t="shared" si="8"/>
        <v>36853.733911235387</v>
      </c>
      <c r="E81" s="40">
        <f t="shared" si="1"/>
        <v>0</v>
      </c>
      <c r="F81" s="39">
        <f t="shared" si="2"/>
        <v>0</v>
      </c>
      <c r="G81" s="39">
        <f t="shared" si="6"/>
        <v>0</v>
      </c>
      <c r="H81" s="39">
        <f t="shared" si="7"/>
        <v>0</v>
      </c>
      <c r="I81" s="39">
        <f t="shared" si="3"/>
        <v>0</v>
      </c>
      <c r="J81" s="39">
        <f>SUM($H$18:$H81)</f>
        <v>23122.403467412321</v>
      </c>
    </row>
    <row r="82" spans="1:10">
      <c r="A82" s="36">
        <f t="shared" si="4"/>
        <v>65</v>
      </c>
      <c r="B82" s="37">
        <f t="shared" ref="B82:B145" si="9">IF(Pay_Num&lt;&gt;"",DATE(YEAR(Loan_Start),MONTH(Loan_Start)+(Pay_Num)*12/Num_Pmt_Per_Year,DAY(Loan_Start)),"")</f>
        <v>67785</v>
      </c>
      <c r="C82" s="39">
        <f t="shared" si="5"/>
        <v>0</v>
      </c>
      <c r="D82" s="39">
        <f t="shared" si="8"/>
        <v>36853.733911235387</v>
      </c>
      <c r="E82" s="40">
        <f t="shared" ref="E82:E145" si="10">IF(AND(Pay_Num&lt;&gt;"",Sched_Pay+Scheduled_Extra_Payments&lt;Beg_Bal),Scheduled_Extra_Payments,IF(AND(Pay_Num&lt;&gt;"",Beg_Bal-Sched_Pay&gt;0),Beg_Bal-Sched_Pay,IF(Pay_Num&lt;&gt;"",0,"")))</f>
        <v>0</v>
      </c>
      <c r="F82" s="39">
        <f t="shared" ref="F82:F145" si="11">IF(AND(Pay_Num&lt;&gt;"",Sched_Pay+Extra_Pay&lt;Beg_Bal),Sched_Pay+Extra_Pay,IF(Pay_Num&lt;&gt;"",Beg_Bal,""))</f>
        <v>0</v>
      </c>
      <c r="G82" s="39">
        <f t="shared" si="6"/>
        <v>0</v>
      </c>
      <c r="H82" s="39">
        <f t="shared" si="7"/>
        <v>0</v>
      </c>
      <c r="I82" s="39">
        <f t="shared" ref="I82:I145" si="12">IF(AND(Pay_Num&lt;&gt;"",Sched_Pay+Extra_Pay&lt;Beg_Bal),Beg_Bal-Princ,IF(Pay_Num&lt;&gt;"",0,""))</f>
        <v>0</v>
      </c>
      <c r="J82" s="39">
        <f>SUM($H$18:$H82)</f>
        <v>23122.403467412321</v>
      </c>
    </row>
    <row r="83" spans="1:10">
      <c r="A83" s="36">
        <f t="shared" ref="A83:A146" si="13">IF(Values_Entered,A82+1,"")</f>
        <v>66</v>
      </c>
      <c r="B83" s="37">
        <f t="shared" si="9"/>
        <v>68150</v>
      </c>
      <c r="C83" s="39">
        <f t="shared" ref="C83:C146" si="14">IF(Pay_Num&lt;&gt;"",I82,"")</f>
        <v>0</v>
      </c>
      <c r="D83" s="39">
        <f t="shared" si="8"/>
        <v>36853.733911235387</v>
      </c>
      <c r="E83" s="40">
        <f t="shared" si="10"/>
        <v>0</v>
      </c>
      <c r="F83" s="39">
        <f t="shared" si="11"/>
        <v>0</v>
      </c>
      <c r="G83" s="39">
        <f t="shared" ref="G83:G146" si="15">IF(Pay_Num&lt;&gt;"",Total_Pay-Int,"")</f>
        <v>0</v>
      </c>
      <c r="H83" s="39">
        <f t="shared" ref="H83:H146" si="16">IF(Pay_Num&lt;&gt;"",Beg_Bal*Interest_Rate/Num_Pmt_Per_Year,"")</f>
        <v>0</v>
      </c>
      <c r="I83" s="39">
        <f t="shared" si="12"/>
        <v>0</v>
      </c>
      <c r="J83" s="39">
        <f>SUM($H$18:$H83)</f>
        <v>23122.403467412321</v>
      </c>
    </row>
    <row r="84" spans="1:10">
      <c r="A84" s="36">
        <f t="shared" si="13"/>
        <v>67</v>
      </c>
      <c r="B84" s="37">
        <f t="shared" si="9"/>
        <v>68515</v>
      </c>
      <c r="C84" s="39">
        <f t="shared" si="14"/>
        <v>0</v>
      </c>
      <c r="D84" s="39">
        <f t="shared" ref="D84:D147" si="17">IF(Pay_Num&lt;&gt;"",Scheduled_Monthly_Payment,"")</f>
        <v>36853.733911235387</v>
      </c>
      <c r="E84" s="40">
        <f t="shared" si="10"/>
        <v>0</v>
      </c>
      <c r="F84" s="39">
        <f t="shared" si="11"/>
        <v>0</v>
      </c>
      <c r="G84" s="39">
        <f t="shared" si="15"/>
        <v>0</v>
      </c>
      <c r="H84" s="39">
        <f t="shared" si="16"/>
        <v>0</v>
      </c>
      <c r="I84" s="39">
        <f t="shared" si="12"/>
        <v>0</v>
      </c>
      <c r="J84" s="39">
        <f>SUM($H$18:$H84)</f>
        <v>23122.403467412321</v>
      </c>
    </row>
    <row r="85" spans="1:10">
      <c r="A85" s="36">
        <f t="shared" si="13"/>
        <v>68</v>
      </c>
      <c r="B85" s="37">
        <f t="shared" si="9"/>
        <v>68881</v>
      </c>
      <c r="C85" s="39">
        <f t="shared" si="14"/>
        <v>0</v>
      </c>
      <c r="D85" s="39">
        <f t="shared" si="17"/>
        <v>36853.733911235387</v>
      </c>
      <c r="E85" s="40">
        <f t="shared" si="10"/>
        <v>0</v>
      </c>
      <c r="F85" s="39">
        <f t="shared" si="11"/>
        <v>0</v>
      </c>
      <c r="G85" s="39">
        <f t="shared" si="15"/>
        <v>0</v>
      </c>
      <c r="H85" s="39">
        <f t="shared" si="16"/>
        <v>0</v>
      </c>
      <c r="I85" s="39">
        <f t="shared" si="12"/>
        <v>0</v>
      </c>
      <c r="J85" s="39">
        <f>SUM($H$18:$H85)</f>
        <v>23122.403467412321</v>
      </c>
    </row>
    <row r="86" spans="1:10">
      <c r="A86" s="36">
        <f t="shared" si="13"/>
        <v>69</v>
      </c>
      <c r="B86" s="37">
        <f t="shared" si="9"/>
        <v>69246</v>
      </c>
      <c r="C86" s="39">
        <f t="shared" si="14"/>
        <v>0</v>
      </c>
      <c r="D86" s="39">
        <f t="shared" si="17"/>
        <v>36853.733911235387</v>
      </c>
      <c r="E86" s="40">
        <f t="shared" si="10"/>
        <v>0</v>
      </c>
      <c r="F86" s="39">
        <f t="shared" si="11"/>
        <v>0</v>
      </c>
      <c r="G86" s="39">
        <f t="shared" si="15"/>
        <v>0</v>
      </c>
      <c r="H86" s="39">
        <f t="shared" si="16"/>
        <v>0</v>
      </c>
      <c r="I86" s="39">
        <f t="shared" si="12"/>
        <v>0</v>
      </c>
      <c r="J86" s="39">
        <f>SUM($H$18:$H86)</f>
        <v>23122.403467412321</v>
      </c>
    </row>
    <row r="87" spans="1:10">
      <c r="A87" s="36">
        <f t="shared" si="13"/>
        <v>70</v>
      </c>
      <c r="B87" s="37">
        <f t="shared" si="9"/>
        <v>69611</v>
      </c>
      <c r="C87" s="39">
        <f t="shared" si="14"/>
        <v>0</v>
      </c>
      <c r="D87" s="39">
        <f t="shared" si="17"/>
        <v>36853.733911235387</v>
      </c>
      <c r="E87" s="40">
        <f t="shared" si="10"/>
        <v>0</v>
      </c>
      <c r="F87" s="39">
        <f t="shared" si="11"/>
        <v>0</v>
      </c>
      <c r="G87" s="39">
        <f t="shared" si="15"/>
        <v>0</v>
      </c>
      <c r="H87" s="39">
        <f t="shared" si="16"/>
        <v>0</v>
      </c>
      <c r="I87" s="39">
        <f t="shared" si="12"/>
        <v>0</v>
      </c>
      <c r="J87" s="39">
        <f>SUM($H$18:$H87)</f>
        <v>23122.403467412321</v>
      </c>
    </row>
    <row r="88" spans="1:10">
      <c r="A88" s="36">
        <f t="shared" si="13"/>
        <v>71</v>
      </c>
      <c r="B88" s="37">
        <f t="shared" si="9"/>
        <v>69976</v>
      </c>
      <c r="C88" s="39">
        <f t="shared" si="14"/>
        <v>0</v>
      </c>
      <c r="D88" s="39">
        <f t="shared" si="17"/>
        <v>36853.733911235387</v>
      </c>
      <c r="E88" s="40">
        <f t="shared" si="10"/>
        <v>0</v>
      </c>
      <c r="F88" s="39">
        <f t="shared" si="11"/>
        <v>0</v>
      </c>
      <c r="G88" s="39">
        <f t="shared" si="15"/>
        <v>0</v>
      </c>
      <c r="H88" s="39">
        <f t="shared" si="16"/>
        <v>0</v>
      </c>
      <c r="I88" s="39">
        <f t="shared" si="12"/>
        <v>0</v>
      </c>
      <c r="J88" s="39">
        <f>SUM($H$18:$H88)</f>
        <v>23122.403467412321</v>
      </c>
    </row>
    <row r="89" spans="1:10">
      <c r="A89" s="36">
        <f t="shared" si="13"/>
        <v>72</v>
      </c>
      <c r="B89" s="37">
        <f t="shared" si="9"/>
        <v>70342</v>
      </c>
      <c r="C89" s="39">
        <f t="shared" si="14"/>
        <v>0</v>
      </c>
      <c r="D89" s="39">
        <f t="shared" si="17"/>
        <v>36853.733911235387</v>
      </c>
      <c r="E89" s="40">
        <f t="shared" si="10"/>
        <v>0</v>
      </c>
      <c r="F89" s="39">
        <f t="shared" si="11"/>
        <v>0</v>
      </c>
      <c r="G89" s="39">
        <f t="shared" si="15"/>
        <v>0</v>
      </c>
      <c r="H89" s="39">
        <f t="shared" si="16"/>
        <v>0</v>
      </c>
      <c r="I89" s="39">
        <f t="shared" si="12"/>
        <v>0</v>
      </c>
      <c r="J89" s="39">
        <f>SUM($H$18:$H89)</f>
        <v>23122.403467412321</v>
      </c>
    </row>
    <row r="90" spans="1:10">
      <c r="A90" s="36">
        <f t="shared" si="13"/>
        <v>73</v>
      </c>
      <c r="B90" s="37">
        <f t="shared" si="9"/>
        <v>70707</v>
      </c>
      <c r="C90" s="39">
        <f t="shared" si="14"/>
        <v>0</v>
      </c>
      <c r="D90" s="39">
        <f t="shared" si="17"/>
        <v>36853.733911235387</v>
      </c>
      <c r="E90" s="40">
        <f t="shared" si="10"/>
        <v>0</v>
      </c>
      <c r="F90" s="39">
        <f t="shared" si="11"/>
        <v>0</v>
      </c>
      <c r="G90" s="39">
        <f t="shared" si="15"/>
        <v>0</v>
      </c>
      <c r="H90" s="39">
        <f t="shared" si="16"/>
        <v>0</v>
      </c>
      <c r="I90" s="39">
        <f t="shared" si="12"/>
        <v>0</v>
      </c>
      <c r="J90" s="39">
        <f>SUM($H$18:$H90)</f>
        <v>23122.403467412321</v>
      </c>
    </row>
    <row r="91" spans="1:10">
      <c r="A91" s="36">
        <f t="shared" si="13"/>
        <v>74</v>
      </c>
      <c r="B91" s="37">
        <f t="shared" si="9"/>
        <v>71072</v>
      </c>
      <c r="C91" s="39">
        <f t="shared" si="14"/>
        <v>0</v>
      </c>
      <c r="D91" s="39">
        <f t="shared" si="17"/>
        <v>36853.733911235387</v>
      </c>
      <c r="E91" s="40">
        <f t="shared" si="10"/>
        <v>0</v>
      </c>
      <c r="F91" s="39">
        <f t="shared" si="11"/>
        <v>0</v>
      </c>
      <c r="G91" s="39">
        <f t="shared" si="15"/>
        <v>0</v>
      </c>
      <c r="H91" s="39">
        <f t="shared" si="16"/>
        <v>0</v>
      </c>
      <c r="I91" s="39">
        <f t="shared" si="12"/>
        <v>0</v>
      </c>
      <c r="J91" s="39">
        <f>SUM($H$18:$H91)</f>
        <v>23122.403467412321</v>
      </c>
    </row>
    <row r="92" spans="1:10">
      <c r="A92" s="36">
        <f t="shared" si="13"/>
        <v>75</v>
      </c>
      <c r="B92" s="37">
        <f t="shared" si="9"/>
        <v>71437</v>
      </c>
      <c r="C92" s="39">
        <f t="shared" si="14"/>
        <v>0</v>
      </c>
      <c r="D92" s="39">
        <f t="shared" si="17"/>
        <v>36853.733911235387</v>
      </c>
      <c r="E92" s="40">
        <f t="shared" si="10"/>
        <v>0</v>
      </c>
      <c r="F92" s="39">
        <f t="shared" si="11"/>
        <v>0</v>
      </c>
      <c r="G92" s="39">
        <f t="shared" si="15"/>
        <v>0</v>
      </c>
      <c r="H92" s="39">
        <f t="shared" si="16"/>
        <v>0</v>
      </c>
      <c r="I92" s="39">
        <f t="shared" si="12"/>
        <v>0</v>
      </c>
      <c r="J92" s="39">
        <f>SUM($H$18:$H92)</f>
        <v>23122.403467412321</v>
      </c>
    </row>
    <row r="93" spans="1:10">
      <c r="A93" s="36">
        <f t="shared" si="13"/>
        <v>76</v>
      </c>
      <c r="B93" s="37">
        <f t="shared" si="9"/>
        <v>71803</v>
      </c>
      <c r="C93" s="39">
        <f t="shared" si="14"/>
        <v>0</v>
      </c>
      <c r="D93" s="39">
        <f t="shared" si="17"/>
        <v>36853.733911235387</v>
      </c>
      <c r="E93" s="40">
        <f t="shared" si="10"/>
        <v>0</v>
      </c>
      <c r="F93" s="39">
        <f t="shared" si="11"/>
        <v>0</v>
      </c>
      <c r="G93" s="39">
        <f t="shared" si="15"/>
        <v>0</v>
      </c>
      <c r="H93" s="39">
        <f t="shared" si="16"/>
        <v>0</v>
      </c>
      <c r="I93" s="39">
        <f t="shared" si="12"/>
        <v>0</v>
      </c>
      <c r="J93" s="39">
        <f>SUM($H$18:$H93)</f>
        <v>23122.403467412321</v>
      </c>
    </row>
    <row r="94" spans="1:10">
      <c r="A94" s="36">
        <f t="shared" si="13"/>
        <v>77</v>
      </c>
      <c r="B94" s="37">
        <f t="shared" si="9"/>
        <v>72168</v>
      </c>
      <c r="C94" s="39">
        <f t="shared" si="14"/>
        <v>0</v>
      </c>
      <c r="D94" s="39">
        <f t="shared" si="17"/>
        <v>36853.733911235387</v>
      </c>
      <c r="E94" s="40">
        <f t="shared" si="10"/>
        <v>0</v>
      </c>
      <c r="F94" s="39">
        <f t="shared" si="11"/>
        <v>0</v>
      </c>
      <c r="G94" s="39">
        <f t="shared" si="15"/>
        <v>0</v>
      </c>
      <c r="H94" s="39">
        <f t="shared" si="16"/>
        <v>0</v>
      </c>
      <c r="I94" s="39">
        <f t="shared" si="12"/>
        <v>0</v>
      </c>
      <c r="J94" s="39">
        <f>SUM($H$18:$H94)</f>
        <v>23122.403467412321</v>
      </c>
    </row>
    <row r="95" spans="1:10">
      <c r="A95" s="36">
        <f t="shared" si="13"/>
        <v>78</v>
      </c>
      <c r="B95" s="37">
        <f t="shared" si="9"/>
        <v>72533</v>
      </c>
      <c r="C95" s="39">
        <f t="shared" si="14"/>
        <v>0</v>
      </c>
      <c r="D95" s="39">
        <f t="shared" si="17"/>
        <v>36853.733911235387</v>
      </c>
      <c r="E95" s="40">
        <f t="shared" si="10"/>
        <v>0</v>
      </c>
      <c r="F95" s="39">
        <f t="shared" si="11"/>
        <v>0</v>
      </c>
      <c r="G95" s="39">
        <f t="shared" si="15"/>
        <v>0</v>
      </c>
      <c r="H95" s="39">
        <f t="shared" si="16"/>
        <v>0</v>
      </c>
      <c r="I95" s="39">
        <f t="shared" si="12"/>
        <v>0</v>
      </c>
      <c r="J95" s="39">
        <f>SUM($H$18:$H95)</f>
        <v>23122.403467412321</v>
      </c>
    </row>
    <row r="96" spans="1:10">
      <c r="A96" s="36">
        <f t="shared" si="13"/>
        <v>79</v>
      </c>
      <c r="B96" s="37">
        <f t="shared" si="9"/>
        <v>72898</v>
      </c>
      <c r="C96" s="39">
        <f t="shared" si="14"/>
        <v>0</v>
      </c>
      <c r="D96" s="39">
        <f t="shared" si="17"/>
        <v>36853.733911235387</v>
      </c>
      <c r="E96" s="40">
        <f t="shared" si="10"/>
        <v>0</v>
      </c>
      <c r="F96" s="39">
        <f t="shared" si="11"/>
        <v>0</v>
      </c>
      <c r="G96" s="39">
        <f t="shared" si="15"/>
        <v>0</v>
      </c>
      <c r="H96" s="39">
        <f t="shared" si="16"/>
        <v>0</v>
      </c>
      <c r="I96" s="39">
        <f t="shared" si="12"/>
        <v>0</v>
      </c>
      <c r="J96" s="39">
        <f>SUM($H$18:$H96)</f>
        <v>23122.403467412321</v>
      </c>
    </row>
    <row r="97" spans="1:10">
      <c r="A97" s="36">
        <f t="shared" si="13"/>
        <v>80</v>
      </c>
      <c r="B97" s="37">
        <f t="shared" si="9"/>
        <v>73263</v>
      </c>
      <c r="C97" s="39">
        <f t="shared" si="14"/>
        <v>0</v>
      </c>
      <c r="D97" s="39">
        <f t="shared" si="17"/>
        <v>36853.733911235387</v>
      </c>
      <c r="E97" s="40">
        <f t="shared" si="10"/>
        <v>0</v>
      </c>
      <c r="F97" s="39">
        <f t="shared" si="11"/>
        <v>0</v>
      </c>
      <c r="G97" s="39">
        <f t="shared" si="15"/>
        <v>0</v>
      </c>
      <c r="H97" s="39">
        <f t="shared" si="16"/>
        <v>0</v>
      </c>
      <c r="I97" s="39">
        <f t="shared" si="12"/>
        <v>0</v>
      </c>
      <c r="J97" s="39">
        <f>SUM($H$18:$H97)</f>
        <v>23122.403467412321</v>
      </c>
    </row>
    <row r="98" spans="1:10">
      <c r="A98" s="36">
        <f t="shared" si="13"/>
        <v>81</v>
      </c>
      <c r="B98" s="37">
        <f t="shared" si="9"/>
        <v>73628</v>
      </c>
      <c r="C98" s="39">
        <f t="shared" si="14"/>
        <v>0</v>
      </c>
      <c r="D98" s="39">
        <f t="shared" si="17"/>
        <v>36853.733911235387</v>
      </c>
      <c r="E98" s="40">
        <f t="shared" si="10"/>
        <v>0</v>
      </c>
      <c r="F98" s="39">
        <f t="shared" si="11"/>
        <v>0</v>
      </c>
      <c r="G98" s="39">
        <f t="shared" si="15"/>
        <v>0</v>
      </c>
      <c r="H98" s="39">
        <f t="shared" si="16"/>
        <v>0</v>
      </c>
      <c r="I98" s="39">
        <f t="shared" si="12"/>
        <v>0</v>
      </c>
      <c r="J98" s="39">
        <f>SUM($H$18:$H98)</f>
        <v>23122.403467412321</v>
      </c>
    </row>
    <row r="99" spans="1:10">
      <c r="A99" s="36">
        <f t="shared" si="13"/>
        <v>82</v>
      </c>
      <c r="B99" s="37">
        <f t="shared" si="9"/>
        <v>73993</v>
      </c>
      <c r="C99" s="39">
        <f t="shared" si="14"/>
        <v>0</v>
      </c>
      <c r="D99" s="39">
        <f t="shared" si="17"/>
        <v>36853.733911235387</v>
      </c>
      <c r="E99" s="40">
        <f t="shared" si="10"/>
        <v>0</v>
      </c>
      <c r="F99" s="39">
        <f t="shared" si="11"/>
        <v>0</v>
      </c>
      <c r="G99" s="39">
        <f t="shared" si="15"/>
        <v>0</v>
      </c>
      <c r="H99" s="39">
        <f t="shared" si="16"/>
        <v>0</v>
      </c>
      <c r="I99" s="39">
        <f t="shared" si="12"/>
        <v>0</v>
      </c>
      <c r="J99" s="39">
        <f>SUM($H$18:$H99)</f>
        <v>23122.403467412321</v>
      </c>
    </row>
    <row r="100" spans="1:10">
      <c r="A100" s="36">
        <f t="shared" si="13"/>
        <v>83</v>
      </c>
      <c r="B100" s="37">
        <f t="shared" si="9"/>
        <v>74358</v>
      </c>
      <c r="C100" s="39">
        <f t="shared" si="14"/>
        <v>0</v>
      </c>
      <c r="D100" s="39">
        <f t="shared" si="17"/>
        <v>36853.733911235387</v>
      </c>
      <c r="E100" s="40">
        <f t="shared" si="10"/>
        <v>0</v>
      </c>
      <c r="F100" s="39">
        <f t="shared" si="11"/>
        <v>0</v>
      </c>
      <c r="G100" s="39">
        <f t="shared" si="15"/>
        <v>0</v>
      </c>
      <c r="H100" s="39">
        <f t="shared" si="16"/>
        <v>0</v>
      </c>
      <c r="I100" s="39">
        <f t="shared" si="12"/>
        <v>0</v>
      </c>
      <c r="J100" s="39">
        <f>SUM($H$18:$H100)</f>
        <v>23122.403467412321</v>
      </c>
    </row>
    <row r="101" spans="1:10">
      <c r="A101" s="36">
        <f t="shared" si="13"/>
        <v>84</v>
      </c>
      <c r="B101" s="37">
        <f t="shared" si="9"/>
        <v>74724</v>
      </c>
      <c r="C101" s="39">
        <f t="shared" si="14"/>
        <v>0</v>
      </c>
      <c r="D101" s="39">
        <f t="shared" si="17"/>
        <v>36853.733911235387</v>
      </c>
      <c r="E101" s="40">
        <f t="shared" si="10"/>
        <v>0</v>
      </c>
      <c r="F101" s="39">
        <f t="shared" si="11"/>
        <v>0</v>
      </c>
      <c r="G101" s="39">
        <f t="shared" si="15"/>
        <v>0</v>
      </c>
      <c r="H101" s="39">
        <f t="shared" si="16"/>
        <v>0</v>
      </c>
      <c r="I101" s="39">
        <f t="shared" si="12"/>
        <v>0</v>
      </c>
      <c r="J101" s="39">
        <f>SUM($H$18:$H101)</f>
        <v>23122.403467412321</v>
      </c>
    </row>
    <row r="102" spans="1:10">
      <c r="A102" s="36">
        <f t="shared" si="13"/>
        <v>85</v>
      </c>
      <c r="B102" s="37">
        <f t="shared" si="9"/>
        <v>75089</v>
      </c>
      <c r="C102" s="39">
        <f t="shared" si="14"/>
        <v>0</v>
      </c>
      <c r="D102" s="39">
        <f t="shared" si="17"/>
        <v>36853.733911235387</v>
      </c>
      <c r="E102" s="40">
        <f t="shared" si="10"/>
        <v>0</v>
      </c>
      <c r="F102" s="39">
        <f t="shared" si="11"/>
        <v>0</v>
      </c>
      <c r="G102" s="39">
        <f t="shared" si="15"/>
        <v>0</v>
      </c>
      <c r="H102" s="39">
        <f t="shared" si="16"/>
        <v>0</v>
      </c>
      <c r="I102" s="39">
        <f t="shared" si="12"/>
        <v>0</v>
      </c>
      <c r="J102" s="39">
        <f>SUM($H$18:$H102)</f>
        <v>23122.403467412321</v>
      </c>
    </row>
    <row r="103" spans="1:10">
      <c r="A103" s="36">
        <f t="shared" si="13"/>
        <v>86</v>
      </c>
      <c r="B103" s="37">
        <f t="shared" si="9"/>
        <v>75454</v>
      </c>
      <c r="C103" s="39">
        <f t="shared" si="14"/>
        <v>0</v>
      </c>
      <c r="D103" s="39">
        <f t="shared" si="17"/>
        <v>36853.733911235387</v>
      </c>
      <c r="E103" s="40">
        <f t="shared" si="10"/>
        <v>0</v>
      </c>
      <c r="F103" s="39">
        <f t="shared" si="11"/>
        <v>0</v>
      </c>
      <c r="G103" s="39">
        <f t="shared" si="15"/>
        <v>0</v>
      </c>
      <c r="H103" s="39">
        <f t="shared" si="16"/>
        <v>0</v>
      </c>
      <c r="I103" s="39">
        <f t="shared" si="12"/>
        <v>0</v>
      </c>
      <c r="J103" s="39">
        <f>SUM($H$18:$H103)</f>
        <v>23122.403467412321</v>
      </c>
    </row>
    <row r="104" spans="1:10">
      <c r="A104" s="36">
        <f t="shared" si="13"/>
        <v>87</v>
      </c>
      <c r="B104" s="37">
        <f t="shared" si="9"/>
        <v>75819</v>
      </c>
      <c r="C104" s="39">
        <f t="shared" si="14"/>
        <v>0</v>
      </c>
      <c r="D104" s="39">
        <f t="shared" si="17"/>
        <v>36853.733911235387</v>
      </c>
      <c r="E104" s="40">
        <f t="shared" si="10"/>
        <v>0</v>
      </c>
      <c r="F104" s="39">
        <f t="shared" si="11"/>
        <v>0</v>
      </c>
      <c r="G104" s="39">
        <f t="shared" si="15"/>
        <v>0</v>
      </c>
      <c r="H104" s="39">
        <f t="shared" si="16"/>
        <v>0</v>
      </c>
      <c r="I104" s="39">
        <f t="shared" si="12"/>
        <v>0</v>
      </c>
      <c r="J104" s="39">
        <f>SUM($H$18:$H104)</f>
        <v>23122.403467412321</v>
      </c>
    </row>
    <row r="105" spans="1:10">
      <c r="A105" s="36">
        <f t="shared" si="13"/>
        <v>88</v>
      </c>
      <c r="B105" s="37">
        <f t="shared" si="9"/>
        <v>76185</v>
      </c>
      <c r="C105" s="39">
        <f t="shared" si="14"/>
        <v>0</v>
      </c>
      <c r="D105" s="39">
        <f t="shared" si="17"/>
        <v>36853.733911235387</v>
      </c>
      <c r="E105" s="40">
        <f t="shared" si="10"/>
        <v>0</v>
      </c>
      <c r="F105" s="39">
        <f t="shared" si="11"/>
        <v>0</v>
      </c>
      <c r="G105" s="39">
        <f t="shared" si="15"/>
        <v>0</v>
      </c>
      <c r="H105" s="39">
        <f t="shared" si="16"/>
        <v>0</v>
      </c>
      <c r="I105" s="39">
        <f t="shared" si="12"/>
        <v>0</v>
      </c>
      <c r="J105" s="39">
        <f>SUM($H$18:$H105)</f>
        <v>23122.403467412321</v>
      </c>
    </row>
    <row r="106" spans="1:10">
      <c r="A106" s="36">
        <f t="shared" si="13"/>
        <v>89</v>
      </c>
      <c r="B106" s="37">
        <f t="shared" si="9"/>
        <v>76550</v>
      </c>
      <c r="C106" s="39">
        <f t="shared" si="14"/>
        <v>0</v>
      </c>
      <c r="D106" s="39">
        <f t="shared" si="17"/>
        <v>36853.733911235387</v>
      </c>
      <c r="E106" s="40">
        <f t="shared" si="10"/>
        <v>0</v>
      </c>
      <c r="F106" s="39">
        <f t="shared" si="11"/>
        <v>0</v>
      </c>
      <c r="G106" s="39">
        <f t="shared" si="15"/>
        <v>0</v>
      </c>
      <c r="H106" s="39">
        <f t="shared" si="16"/>
        <v>0</v>
      </c>
      <c r="I106" s="39">
        <f t="shared" si="12"/>
        <v>0</v>
      </c>
      <c r="J106" s="39">
        <f>SUM($H$18:$H106)</f>
        <v>23122.403467412321</v>
      </c>
    </row>
    <row r="107" spans="1:10">
      <c r="A107" s="36">
        <f t="shared" si="13"/>
        <v>90</v>
      </c>
      <c r="B107" s="37">
        <f t="shared" si="9"/>
        <v>76915</v>
      </c>
      <c r="C107" s="39">
        <f t="shared" si="14"/>
        <v>0</v>
      </c>
      <c r="D107" s="39">
        <f t="shared" si="17"/>
        <v>36853.733911235387</v>
      </c>
      <c r="E107" s="40">
        <f t="shared" si="10"/>
        <v>0</v>
      </c>
      <c r="F107" s="39">
        <f t="shared" si="11"/>
        <v>0</v>
      </c>
      <c r="G107" s="39">
        <f t="shared" si="15"/>
        <v>0</v>
      </c>
      <c r="H107" s="39">
        <f t="shared" si="16"/>
        <v>0</v>
      </c>
      <c r="I107" s="39">
        <f t="shared" si="12"/>
        <v>0</v>
      </c>
      <c r="J107" s="39">
        <f>SUM($H$18:$H107)</f>
        <v>23122.403467412321</v>
      </c>
    </row>
    <row r="108" spans="1:10">
      <c r="A108" s="36">
        <f t="shared" si="13"/>
        <v>91</v>
      </c>
      <c r="B108" s="37">
        <f t="shared" si="9"/>
        <v>77280</v>
      </c>
      <c r="C108" s="39">
        <f t="shared" si="14"/>
        <v>0</v>
      </c>
      <c r="D108" s="39">
        <f t="shared" si="17"/>
        <v>36853.733911235387</v>
      </c>
      <c r="E108" s="40">
        <f t="shared" si="10"/>
        <v>0</v>
      </c>
      <c r="F108" s="39">
        <f t="shared" si="11"/>
        <v>0</v>
      </c>
      <c r="G108" s="39">
        <f t="shared" si="15"/>
        <v>0</v>
      </c>
      <c r="H108" s="39">
        <f t="shared" si="16"/>
        <v>0</v>
      </c>
      <c r="I108" s="39">
        <f t="shared" si="12"/>
        <v>0</v>
      </c>
      <c r="J108" s="39">
        <f>SUM($H$18:$H108)</f>
        <v>23122.403467412321</v>
      </c>
    </row>
    <row r="109" spans="1:10">
      <c r="A109" s="36">
        <f t="shared" si="13"/>
        <v>92</v>
      </c>
      <c r="B109" s="37">
        <f t="shared" si="9"/>
        <v>77646</v>
      </c>
      <c r="C109" s="39">
        <f t="shared" si="14"/>
        <v>0</v>
      </c>
      <c r="D109" s="39">
        <f t="shared" si="17"/>
        <v>36853.733911235387</v>
      </c>
      <c r="E109" s="40">
        <f t="shared" si="10"/>
        <v>0</v>
      </c>
      <c r="F109" s="39">
        <f t="shared" si="11"/>
        <v>0</v>
      </c>
      <c r="G109" s="39">
        <f t="shared" si="15"/>
        <v>0</v>
      </c>
      <c r="H109" s="39">
        <f t="shared" si="16"/>
        <v>0</v>
      </c>
      <c r="I109" s="39">
        <f t="shared" si="12"/>
        <v>0</v>
      </c>
      <c r="J109" s="39">
        <f>SUM($H$18:$H109)</f>
        <v>23122.403467412321</v>
      </c>
    </row>
    <row r="110" spans="1:10">
      <c r="A110" s="36">
        <f t="shared" si="13"/>
        <v>93</v>
      </c>
      <c r="B110" s="37">
        <f t="shared" si="9"/>
        <v>78011</v>
      </c>
      <c r="C110" s="39">
        <f t="shared" si="14"/>
        <v>0</v>
      </c>
      <c r="D110" s="39">
        <f t="shared" si="17"/>
        <v>36853.733911235387</v>
      </c>
      <c r="E110" s="40">
        <f t="shared" si="10"/>
        <v>0</v>
      </c>
      <c r="F110" s="39">
        <f t="shared" si="11"/>
        <v>0</v>
      </c>
      <c r="G110" s="39">
        <f t="shared" si="15"/>
        <v>0</v>
      </c>
      <c r="H110" s="39">
        <f t="shared" si="16"/>
        <v>0</v>
      </c>
      <c r="I110" s="39">
        <f t="shared" si="12"/>
        <v>0</v>
      </c>
      <c r="J110" s="39">
        <f>SUM($H$18:$H110)</f>
        <v>23122.403467412321</v>
      </c>
    </row>
    <row r="111" spans="1:10">
      <c r="A111" s="36">
        <f t="shared" si="13"/>
        <v>94</v>
      </c>
      <c r="B111" s="37">
        <f t="shared" si="9"/>
        <v>78376</v>
      </c>
      <c r="C111" s="39">
        <f t="shared" si="14"/>
        <v>0</v>
      </c>
      <c r="D111" s="39">
        <f t="shared" si="17"/>
        <v>36853.733911235387</v>
      </c>
      <c r="E111" s="40">
        <f t="shared" si="10"/>
        <v>0</v>
      </c>
      <c r="F111" s="39">
        <f t="shared" si="11"/>
        <v>0</v>
      </c>
      <c r="G111" s="39">
        <f t="shared" si="15"/>
        <v>0</v>
      </c>
      <c r="H111" s="39">
        <f t="shared" si="16"/>
        <v>0</v>
      </c>
      <c r="I111" s="39">
        <f t="shared" si="12"/>
        <v>0</v>
      </c>
      <c r="J111" s="39">
        <f>SUM($H$18:$H111)</f>
        <v>23122.403467412321</v>
      </c>
    </row>
    <row r="112" spans="1:10">
      <c r="A112" s="36">
        <f t="shared" si="13"/>
        <v>95</v>
      </c>
      <c r="B112" s="37">
        <f t="shared" si="9"/>
        <v>78741</v>
      </c>
      <c r="C112" s="39">
        <f t="shared" si="14"/>
        <v>0</v>
      </c>
      <c r="D112" s="39">
        <f t="shared" si="17"/>
        <v>36853.733911235387</v>
      </c>
      <c r="E112" s="40">
        <f t="shared" si="10"/>
        <v>0</v>
      </c>
      <c r="F112" s="39">
        <f t="shared" si="11"/>
        <v>0</v>
      </c>
      <c r="G112" s="39">
        <f t="shared" si="15"/>
        <v>0</v>
      </c>
      <c r="H112" s="39">
        <f t="shared" si="16"/>
        <v>0</v>
      </c>
      <c r="I112" s="39">
        <f t="shared" si="12"/>
        <v>0</v>
      </c>
      <c r="J112" s="39">
        <f>SUM($H$18:$H112)</f>
        <v>23122.403467412321</v>
      </c>
    </row>
    <row r="113" spans="1:10">
      <c r="A113" s="36">
        <f t="shared" si="13"/>
        <v>96</v>
      </c>
      <c r="B113" s="37">
        <f t="shared" si="9"/>
        <v>79107</v>
      </c>
      <c r="C113" s="39">
        <f t="shared" si="14"/>
        <v>0</v>
      </c>
      <c r="D113" s="39">
        <f t="shared" si="17"/>
        <v>36853.733911235387</v>
      </c>
      <c r="E113" s="40">
        <f t="shared" si="10"/>
        <v>0</v>
      </c>
      <c r="F113" s="39">
        <f t="shared" si="11"/>
        <v>0</v>
      </c>
      <c r="G113" s="39">
        <f t="shared" si="15"/>
        <v>0</v>
      </c>
      <c r="H113" s="39">
        <f t="shared" si="16"/>
        <v>0</v>
      </c>
      <c r="I113" s="39">
        <f t="shared" si="12"/>
        <v>0</v>
      </c>
      <c r="J113" s="39">
        <f>SUM($H$18:$H113)</f>
        <v>23122.403467412321</v>
      </c>
    </row>
    <row r="114" spans="1:10">
      <c r="A114" s="36">
        <f t="shared" si="13"/>
        <v>97</v>
      </c>
      <c r="B114" s="37">
        <f t="shared" si="9"/>
        <v>79472</v>
      </c>
      <c r="C114" s="39">
        <f t="shared" si="14"/>
        <v>0</v>
      </c>
      <c r="D114" s="39">
        <f t="shared" si="17"/>
        <v>36853.733911235387</v>
      </c>
      <c r="E114" s="40">
        <f t="shared" si="10"/>
        <v>0</v>
      </c>
      <c r="F114" s="39">
        <f t="shared" si="11"/>
        <v>0</v>
      </c>
      <c r="G114" s="39">
        <f t="shared" si="15"/>
        <v>0</v>
      </c>
      <c r="H114" s="39">
        <f t="shared" si="16"/>
        <v>0</v>
      </c>
      <c r="I114" s="39">
        <f t="shared" si="12"/>
        <v>0</v>
      </c>
      <c r="J114" s="39">
        <f>SUM($H$18:$H114)</f>
        <v>23122.403467412321</v>
      </c>
    </row>
    <row r="115" spans="1:10">
      <c r="A115" s="36">
        <f t="shared" si="13"/>
        <v>98</v>
      </c>
      <c r="B115" s="37">
        <f t="shared" si="9"/>
        <v>79837</v>
      </c>
      <c r="C115" s="39">
        <f t="shared" si="14"/>
        <v>0</v>
      </c>
      <c r="D115" s="39">
        <f t="shared" si="17"/>
        <v>36853.733911235387</v>
      </c>
      <c r="E115" s="40">
        <f t="shared" si="10"/>
        <v>0</v>
      </c>
      <c r="F115" s="39">
        <f t="shared" si="11"/>
        <v>0</v>
      </c>
      <c r="G115" s="39">
        <f t="shared" si="15"/>
        <v>0</v>
      </c>
      <c r="H115" s="39">
        <f t="shared" si="16"/>
        <v>0</v>
      </c>
      <c r="I115" s="39">
        <f t="shared" si="12"/>
        <v>0</v>
      </c>
      <c r="J115" s="39">
        <f>SUM($H$18:$H115)</f>
        <v>23122.403467412321</v>
      </c>
    </row>
    <row r="116" spans="1:10">
      <c r="A116" s="36">
        <f t="shared" si="13"/>
        <v>99</v>
      </c>
      <c r="B116" s="37">
        <f t="shared" si="9"/>
        <v>80202</v>
      </c>
      <c r="C116" s="39">
        <f t="shared" si="14"/>
        <v>0</v>
      </c>
      <c r="D116" s="39">
        <f t="shared" si="17"/>
        <v>36853.733911235387</v>
      </c>
      <c r="E116" s="40">
        <f t="shared" si="10"/>
        <v>0</v>
      </c>
      <c r="F116" s="39">
        <f t="shared" si="11"/>
        <v>0</v>
      </c>
      <c r="G116" s="39">
        <f t="shared" si="15"/>
        <v>0</v>
      </c>
      <c r="H116" s="39">
        <f t="shared" si="16"/>
        <v>0</v>
      </c>
      <c r="I116" s="39">
        <f t="shared" si="12"/>
        <v>0</v>
      </c>
      <c r="J116" s="39">
        <f>SUM($H$18:$H116)</f>
        <v>23122.403467412321</v>
      </c>
    </row>
    <row r="117" spans="1:10">
      <c r="A117" s="36">
        <f t="shared" si="13"/>
        <v>100</v>
      </c>
      <c r="B117" s="37">
        <f t="shared" si="9"/>
        <v>80568</v>
      </c>
      <c r="C117" s="39">
        <f t="shared" si="14"/>
        <v>0</v>
      </c>
      <c r="D117" s="39">
        <f t="shared" si="17"/>
        <v>36853.733911235387</v>
      </c>
      <c r="E117" s="40">
        <f t="shared" si="10"/>
        <v>0</v>
      </c>
      <c r="F117" s="39">
        <f t="shared" si="11"/>
        <v>0</v>
      </c>
      <c r="G117" s="39">
        <f t="shared" si="15"/>
        <v>0</v>
      </c>
      <c r="H117" s="39">
        <f t="shared" si="16"/>
        <v>0</v>
      </c>
      <c r="I117" s="39">
        <f t="shared" si="12"/>
        <v>0</v>
      </c>
      <c r="J117" s="39">
        <f>SUM($H$18:$H117)</f>
        <v>23122.403467412321</v>
      </c>
    </row>
    <row r="118" spans="1:10">
      <c r="A118" s="36">
        <f t="shared" si="13"/>
        <v>101</v>
      </c>
      <c r="B118" s="37">
        <f t="shared" si="9"/>
        <v>80933</v>
      </c>
      <c r="C118" s="39">
        <f t="shared" si="14"/>
        <v>0</v>
      </c>
      <c r="D118" s="39">
        <f t="shared" si="17"/>
        <v>36853.733911235387</v>
      </c>
      <c r="E118" s="40">
        <f t="shared" si="10"/>
        <v>0</v>
      </c>
      <c r="F118" s="39">
        <f t="shared" si="11"/>
        <v>0</v>
      </c>
      <c r="G118" s="39">
        <f t="shared" si="15"/>
        <v>0</v>
      </c>
      <c r="H118" s="39">
        <f t="shared" si="16"/>
        <v>0</v>
      </c>
      <c r="I118" s="39">
        <f t="shared" si="12"/>
        <v>0</v>
      </c>
      <c r="J118" s="39">
        <f>SUM($H$18:$H118)</f>
        <v>23122.403467412321</v>
      </c>
    </row>
    <row r="119" spans="1:10">
      <c r="A119" s="36">
        <f t="shared" si="13"/>
        <v>102</v>
      </c>
      <c r="B119" s="37">
        <f t="shared" si="9"/>
        <v>81298</v>
      </c>
      <c r="C119" s="39">
        <f t="shared" si="14"/>
        <v>0</v>
      </c>
      <c r="D119" s="39">
        <f t="shared" si="17"/>
        <v>36853.733911235387</v>
      </c>
      <c r="E119" s="40">
        <f t="shared" si="10"/>
        <v>0</v>
      </c>
      <c r="F119" s="39">
        <f t="shared" si="11"/>
        <v>0</v>
      </c>
      <c r="G119" s="39">
        <f t="shared" si="15"/>
        <v>0</v>
      </c>
      <c r="H119" s="39">
        <f t="shared" si="16"/>
        <v>0</v>
      </c>
      <c r="I119" s="39">
        <f t="shared" si="12"/>
        <v>0</v>
      </c>
      <c r="J119" s="39">
        <f>SUM($H$18:$H119)</f>
        <v>23122.403467412321</v>
      </c>
    </row>
    <row r="120" spans="1:10">
      <c r="A120" s="36">
        <f t="shared" si="13"/>
        <v>103</v>
      </c>
      <c r="B120" s="37">
        <f t="shared" si="9"/>
        <v>81663</v>
      </c>
      <c r="C120" s="39">
        <f t="shared" si="14"/>
        <v>0</v>
      </c>
      <c r="D120" s="39">
        <f t="shared" si="17"/>
        <v>36853.733911235387</v>
      </c>
      <c r="E120" s="40">
        <f t="shared" si="10"/>
        <v>0</v>
      </c>
      <c r="F120" s="39">
        <f t="shared" si="11"/>
        <v>0</v>
      </c>
      <c r="G120" s="39">
        <f t="shared" si="15"/>
        <v>0</v>
      </c>
      <c r="H120" s="39">
        <f t="shared" si="16"/>
        <v>0</v>
      </c>
      <c r="I120" s="39">
        <f t="shared" si="12"/>
        <v>0</v>
      </c>
      <c r="J120" s="39">
        <f>SUM($H$18:$H120)</f>
        <v>23122.403467412321</v>
      </c>
    </row>
    <row r="121" spans="1:10">
      <c r="A121" s="36">
        <f t="shared" si="13"/>
        <v>104</v>
      </c>
      <c r="B121" s="37">
        <f t="shared" si="9"/>
        <v>82029</v>
      </c>
      <c r="C121" s="39">
        <f t="shared" si="14"/>
        <v>0</v>
      </c>
      <c r="D121" s="39">
        <f t="shared" si="17"/>
        <v>36853.733911235387</v>
      </c>
      <c r="E121" s="40">
        <f t="shared" si="10"/>
        <v>0</v>
      </c>
      <c r="F121" s="39">
        <f t="shared" si="11"/>
        <v>0</v>
      </c>
      <c r="G121" s="39">
        <f t="shared" si="15"/>
        <v>0</v>
      </c>
      <c r="H121" s="39">
        <f t="shared" si="16"/>
        <v>0</v>
      </c>
      <c r="I121" s="39">
        <f t="shared" si="12"/>
        <v>0</v>
      </c>
      <c r="J121" s="39">
        <f>SUM($H$18:$H121)</f>
        <v>23122.403467412321</v>
      </c>
    </row>
    <row r="122" spans="1:10">
      <c r="A122" s="36">
        <f t="shared" si="13"/>
        <v>105</v>
      </c>
      <c r="B122" s="37">
        <f t="shared" si="9"/>
        <v>82394</v>
      </c>
      <c r="C122" s="39">
        <f t="shared" si="14"/>
        <v>0</v>
      </c>
      <c r="D122" s="39">
        <f t="shared" si="17"/>
        <v>36853.733911235387</v>
      </c>
      <c r="E122" s="40">
        <f t="shared" si="10"/>
        <v>0</v>
      </c>
      <c r="F122" s="39">
        <f t="shared" si="11"/>
        <v>0</v>
      </c>
      <c r="G122" s="39">
        <f t="shared" si="15"/>
        <v>0</v>
      </c>
      <c r="H122" s="39">
        <f t="shared" si="16"/>
        <v>0</v>
      </c>
      <c r="I122" s="39">
        <f t="shared" si="12"/>
        <v>0</v>
      </c>
      <c r="J122" s="39">
        <f>SUM($H$18:$H122)</f>
        <v>23122.403467412321</v>
      </c>
    </row>
    <row r="123" spans="1:10">
      <c r="A123" s="36">
        <f t="shared" si="13"/>
        <v>106</v>
      </c>
      <c r="B123" s="37">
        <f t="shared" si="9"/>
        <v>82759</v>
      </c>
      <c r="C123" s="39">
        <f t="shared" si="14"/>
        <v>0</v>
      </c>
      <c r="D123" s="39">
        <f t="shared" si="17"/>
        <v>36853.733911235387</v>
      </c>
      <c r="E123" s="40">
        <f t="shared" si="10"/>
        <v>0</v>
      </c>
      <c r="F123" s="39">
        <f t="shared" si="11"/>
        <v>0</v>
      </c>
      <c r="G123" s="39">
        <f t="shared" si="15"/>
        <v>0</v>
      </c>
      <c r="H123" s="39">
        <f t="shared" si="16"/>
        <v>0</v>
      </c>
      <c r="I123" s="39">
        <f t="shared" si="12"/>
        <v>0</v>
      </c>
      <c r="J123" s="39">
        <f>SUM($H$18:$H123)</f>
        <v>23122.403467412321</v>
      </c>
    </row>
    <row r="124" spans="1:10">
      <c r="A124" s="36">
        <f t="shared" si="13"/>
        <v>107</v>
      </c>
      <c r="B124" s="37">
        <f t="shared" si="9"/>
        <v>83124</v>
      </c>
      <c r="C124" s="39">
        <f t="shared" si="14"/>
        <v>0</v>
      </c>
      <c r="D124" s="39">
        <f t="shared" si="17"/>
        <v>36853.733911235387</v>
      </c>
      <c r="E124" s="40">
        <f t="shared" si="10"/>
        <v>0</v>
      </c>
      <c r="F124" s="39">
        <f t="shared" si="11"/>
        <v>0</v>
      </c>
      <c r="G124" s="39">
        <f t="shared" si="15"/>
        <v>0</v>
      </c>
      <c r="H124" s="39">
        <f t="shared" si="16"/>
        <v>0</v>
      </c>
      <c r="I124" s="39">
        <f t="shared" si="12"/>
        <v>0</v>
      </c>
      <c r="J124" s="39">
        <f>SUM($H$18:$H124)</f>
        <v>23122.403467412321</v>
      </c>
    </row>
    <row r="125" spans="1:10">
      <c r="A125" s="36">
        <f t="shared" si="13"/>
        <v>108</v>
      </c>
      <c r="B125" s="37">
        <f t="shared" si="9"/>
        <v>83490</v>
      </c>
      <c r="C125" s="39">
        <f t="shared" si="14"/>
        <v>0</v>
      </c>
      <c r="D125" s="39">
        <f t="shared" si="17"/>
        <v>36853.733911235387</v>
      </c>
      <c r="E125" s="40">
        <f t="shared" si="10"/>
        <v>0</v>
      </c>
      <c r="F125" s="39">
        <f t="shared" si="11"/>
        <v>0</v>
      </c>
      <c r="G125" s="39">
        <f t="shared" si="15"/>
        <v>0</v>
      </c>
      <c r="H125" s="39">
        <f t="shared" si="16"/>
        <v>0</v>
      </c>
      <c r="I125" s="39">
        <f t="shared" si="12"/>
        <v>0</v>
      </c>
      <c r="J125" s="39">
        <f>SUM($H$18:$H125)</f>
        <v>23122.403467412321</v>
      </c>
    </row>
    <row r="126" spans="1:10">
      <c r="A126" s="36">
        <f t="shared" si="13"/>
        <v>109</v>
      </c>
      <c r="B126" s="37">
        <f t="shared" si="9"/>
        <v>83855</v>
      </c>
      <c r="C126" s="39">
        <f t="shared" si="14"/>
        <v>0</v>
      </c>
      <c r="D126" s="39">
        <f t="shared" si="17"/>
        <v>36853.733911235387</v>
      </c>
      <c r="E126" s="40">
        <f t="shared" si="10"/>
        <v>0</v>
      </c>
      <c r="F126" s="39">
        <f t="shared" si="11"/>
        <v>0</v>
      </c>
      <c r="G126" s="39">
        <f t="shared" si="15"/>
        <v>0</v>
      </c>
      <c r="H126" s="39">
        <f t="shared" si="16"/>
        <v>0</v>
      </c>
      <c r="I126" s="39">
        <f t="shared" si="12"/>
        <v>0</v>
      </c>
      <c r="J126" s="39">
        <f>SUM($H$18:$H126)</f>
        <v>23122.403467412321</v>
      </c>
    </row>
    <row r="127" spans="1:10">
      <c r="A127" s="36">
        <f t="shared" si="13"/>
        <v>110</v>
      </c>
      <c r="B127" s="37">
        <f t="shared" si="9"/>
        <v>84220</v>
      </c>
      <c r="C127" s="39">
        <f t="shared" si="14"/>
        <v>0</v>
      </c>
      <c r="D127" s="39">
        <f t="shared" si="17"/>
        <v>36853.733911235387</v>
      </c>
      <c r="E127" s="40">
        <f t="shared" si="10"/>
        <v>0</v>
      </c>
      <c r="F127" s="39">
        <f t="shared" si="11"/>
        <v>0</v>
      </c>
      <c r="G127" s="39">
        <f t="shared" si="15"/>
        <v>0</v>
      </c>
      <c r="H127" s="39">
        <f t="shared" si="16"/>
        <v>0</v>
      </c>
      <c r="I127" s="39">
        <f t="shared" si="12"/>
        <v>0</v>
      </c>
      <c r="J127" s="39">
        <f>SUM($H$18:$H127)</f>
        <v>23122.403467412321</v>
      </c>
    </row>
    <row r="128" spans="1:10">
      <c r="A128" s="36">
        <f t="shared" si="13"/>
        <v>111</v>
      </c>
      <c r="B128" s="37">
        <f t="shared" si="9"/>
        <v>84585</v>
      </c>
      <c r="C128" s="39">
        <f t="shared" si="14"/>
        <v>0</v>
      </c>
      <c r="D128" s="39">
        <f t="shared" si="17"/>
        <v>36853.733911235387</v>
      </c>
      <c r="E128" s="40">
        <f t="shared" si="10"/>
        <v>0</v>
      </c>
      <c r="F128" s="39">
        <f t="shared" si="11"/>
        <v>0</v>
      </c>
      <c r="G128" s="39">
        <f t="shared" si="15"/>
        <v>0</v>
      </c>
      <c r="H128" s="39">
        <f t="shared" si="16"/>
        <v>0</v>
      </c>
      <c r="I128" s="39">
        <f t="shared" si="12"/>
        <v>0</v>
      </c>
      <c r="J128" s="39">
        <f>SUM($H$18:$H128)</f>
        <v>23122.403467412321</v>
      </c>
    </row>
    <row r="129" spans="1:10">
      <c r="A129" s="36">
        <f t="shared" si="13"/>
        <v>112</v>
      </c>
      <c r="B129" s="37">
        <f t="shared" si="9"/>
        <v>84951</v>
      </c>
      <c r="C129" s="39">
        <f t="shared" si="14"/>
        <v>0</v>
      </c>
      <c r="D129" s="39">
        <f t="shared" si="17"/>
        <v>36853.733911235387</v>
      </c>
      <c r="E129" s="40">
        <f t="shared" si="10"/>
        <v>0</v>
      </c>
      <c r="F129" s="39">
        <f t="shared" si="11"/>
        <v>0</v>
      </c>
      <c r="G129" s="39">
        <f t="shared" si="15"/>
        <v>0</v>
      </c>
      <c r="H129" s="39">
        <f t="shared" si="16"/>
        <v>0</v>
      </c>
      <c r="I129" s="39">
        <f t="shared" si="12"/>
        <v>0</v>
      </c>
      <c r="J129" s="39">
        <f>SUM($H$18:$H129)</f>
        <v>23122.403467412321</v>
      </c>
    </row>
    <row r="130" spans="1:10">
      <c r="A130" s="36">
        <f t="shared" si="13"/>
        <v>113</v>
      </c>
      <c r="B130" s="37">
        <f t="shared" si="9"/>
        <v>85316</v>
      </c>
      <c r="C130" s="39">
        <f t="shared" si="14"/>
        <v>0</v>
      </c>
      <c r="D130" s="39">
        <f t="shared" si="17"/>
        <v>36853.733911235387</v>
      </c>
      <c r="E130" s="40">
        <f t="shared" si="10"/>
        <v>0</v>
      </c>
      <c r="F130" s="39">
        <f t="shared" si="11"/>
        <v>0</v>
      </c>
      <c r="G130" s="39">
        <f t="shared" si="15"/>
        <v>0</v>
      </c>
      <c r="H130" s="39">
        <f t="shared" si="16"/>
        <v>0</v>
      </c>
      <c r="I130" s="39">
        <f t="shared" si="12"/>
        <v>0</v>
      </c>
      <c r="J130" s="39">
        <f>SUM($H$18:$H130)</f>
        <v>23122.403467412321</v>
      </c>
    </row>
    <row r="131" spans="1:10">
      <c r="A131" s="36">
        <f t="shared" si="13"/>
        <v>114</v>
      </c>
      <c r="B131" s="37">
        <f t="shared" si="9"/>
        <v>85681</v>
      </c>
      <c r="C131" s="39">
        <f t="shared" si="14"/>
        <v>0</v>
      </c>
      <c r="D131" s="39">
        <f t="shared" si="17"/>
        <v>36853.733911235387</v>
      </c>
      <c r="E131" s="40">
        <f t="shared" si="10"/>
        <v>0</v>
      </c>
      <c r="F131" s="39">
        <f t="shared" si="11"/>
        <v>0</v>
      </c>
      <c r="G131" s="39">
        <f t="shared" si="15"/>
        <v>0</v>
      </c>
      <c r="H131" s="39">
        <f t="shared" si="16"/>
        <v>0</v>
      </c>
      <c r="I131" s="39">
        <f t="shared" si="12"/>
        <v>0</v>
      </c>
      <c r="J131" s="39">
        <f>SUM($H$18:$H131)</f>
        <v>23122.403467412321</v>
      </c>
    </row>
    <row r="132" spans="1:10">
      <c r="A132" s="36">
        <f t="shared" si="13"/>
        <v>115</v>
      </c>
      <c r="B132" s="37">
        <f t="shared" si="9"/>
        <v>86046</v>
      </c>
      <c r="C132" s="39">
        <f t="shared" si="14"/>
        <v>0</v>
      </c>
      <c r="D132" s="39">
        <f t="shared" si="17"/>
        <v>36853.733911235387</v>
      </c>
      <c r="E132" s="40">
        <f t="shared" si="10"/>
        <v>0</v>
      </c>
      <c r="F132" s="39">
        <f t="shared" si="11"/>
        <v>0</v>
      </c>
      <c r="G132" s="39">
        <f t="shared" si="15"/>
        <v>0</v>
      </c>
      <c r="H132" s="39">
        <f t="shared" si="16"/>
        <v>0</v>
      </c>
      <c r="I132" s="39">
        <f t="shared" si="12"/>
        <v>0</v>
      </c>
      <c r="J132" s="39">
        <f>SUM($H$18:$H132)</f>
        <v>23122.403467412321</v>
      </c>
    </row>
    <row r="133" spans="1:10">
      <c r="A133" s="36">
        <f t="shared" si="13"/>
        <v>116</v>
      </c>
      <c r="B133" s="37">
        <f t="shared" si="9"/>
        <v>86412</v>
      </c>
      <c r="C133" s="39">
        <f t="shared" si="14"/>
        <v>0</v>
      </c>
      <c r="D133" s="39">
        <f t="shared" si="17"/>
        <v>36853.733911235387</v>
      </c>
      <c r="E133" s="40">
        <f t="shared" si="10"/>
        <v>0</v>
      </c>
      <c r="F133" s="39">
        <f t="shared" si="11"/>
        <v>0</v>
      </c>
      <c r="G133" s="39">
        <f t="shared" si="15"/>
        <v>0</v>
      </c>
      <c r="H133" s="39">
        <f t="shared" si="16"/>
        <v>0</v>
      </c>
      <c r="I133" s="39">
        <f t="shared" si="12"/>
        <v>0</v>
      </c>
      <c r="J133" s="39">
        <f>SUM($H$18:$H133)</f>
        <v>23122.403467412321</v>
      </c>
    </row>
    <row r="134" spans="1:10">
      <c r="A134" s="36">
        <f t="shared" si="13"/>
        <v>117</v>
      </c>
      <c r="B134" s="37">
        <f t="shared" si="9"/>
        <v>86777</v>
      </c>
      <c r="C134" s="39">
        <f t="shared" si="14"/>
        <v>0</v>
      </c>
      <c r="D134" s="39">
        <f t="shared" si="17"/>
        <v>36853.733911235387</v>
      </c>
      <c r="E134" s="40">
        <f t="shared" si="10"/>
        <v>0</v>
      </c>
      <c r="F134" s="39">
        <f t="shared" si="11"/>
        <v>0</v>
      </c>
      <c r="G134" s="39">
        <f t="shared" si="15"/>
        <v>0</v>
      </c>
      <c r="H134" s="39">
        <f t="shared" si="16"/>
        <v>0</v>
      </c>
      <c r="I134" s="39">
        <f t="shared" si="12"/>
        <v>0</v>
      </c>
      <c r="J134" s="39">
        <f>SUM($H$18:$H134)</f>
        <v>23122.403467412321</v>
      </c>
    </row>
    <row r="135" spans="1:10">
      <c r="A135" s="36">
        <f t="shared" si="13"/>
        <v>118</v>
      </c>
      <c r="B135" s="37">
        <f t="shared" si="9"/>
        <v>87142</v>
      </c>
      <c r="C135" s="39">
        <f t="shared" si="14"/>
        <v>0</v>
      </c>
      <c r="D135" s="39">
        <f t="shared" si="17"/>
        <v>36853.733911235387</v>
      </c>
      <c r="E135" s="40">
        <f t="shared" si="10"/>
        <v>0</v>
      </c>
      <c r="F135" s="39">
        <f t="shared" si="11"/>
        <v>0</v>
      </c>
      <c r="G135" s="39">
        <f t="shared" si="15"/>
        <v>0</v>
      </c>
      <c r="H135" s="39">
        <f t="shared" si="16"/>
        <v>0</v>
      </c>
      <c r="I135" s="39">
        <f t="shared" si="12"/>
        <v>0</v>
      </c>
      <c r="J135" s="39">
        <f>SUM($H$18:$H135)</f>
        <v>23122.403467412321</v>
      </c>
    </row>
    <row r="136" spans="1:10">
      <c r="A136" s="36">
        <f t="shared" si="13"/>
        <v>119</v>
      </c>
      <c r="B136" s="37">
        <f t="shared" si="9"/>
        <v>87507</v>
      </c>
      <c r="C136" s="39">
        <f t="shared" si="14"/>
        <v>0</v>
      </c>
      <c r="D136" s="39">
        <f t="shared" si="17"/>
        <v>36853.733911235387</v>
      </c>
      <c r="E136" s="40">
        <f t="shared" si="10"/>
        <v>0</v>
      </c>
      <c r="F136" s="39">
        <f t="shared" si="11"/>
        <v>0</v>
      </c>
      <c r="G136" s="39">
        <f t="shared" si="15"/>
        <v>0</v>
      </c>
      <c r="H136" s="39">
        <f t="shared" si="16"/>
        <v>0</v>
      </c>
      <c r="I136" s="39">
        <f t="shared" si="12"/>
        <v>0</v>
      </c>
      <c r="J136" s="39">
        <f>SUM($H$18:$H136)</f>
        <v>23122.403467412321</v>
      </c>
    </row>
    <row r="137" spans="1:10">
      <c r="A137" s="36">
        <f t="shared" si="13"/>
        <v>120</v>
      </c>
      <c r="B137" s="37">
        <f t="shared" si="9"/>
        <v>87873</v>
      </c>
      <c r="C137" s="39">
        <f t="shared" si="14"/>
        <v>0</v>
      </c>
      <c r="D137" s="39">
        <f t="shared" si="17"/>
        <v>36853.733911235387</v>
      </c>
      <c r="E137" s="40">
        <f t="shared" si="10"/>
        <v>0</v>
      </c>
      <c r="F137" s="39">
        <f t="shared" si="11"/>
        <v>0</v>
      </c>
      <c r="G137" s="39">
        <f t="shared" si="15"/>
        <v>0</v>
      </c>
      <c r="H137" s="39">
        <f t="shared" si="16"/>
        <v>0</v>
      </c>
      <c r="I137" s="39">
        <f t="shared" si="12"/>
        <v>0</v>
      </c>
      <c r="J137" s="39">
        <f>SUM($H$18:$H137)</f>
        <v>23122.403467412321</v>
      </c>
    </row>
    <row r="138" spans="1:10">
      <c r="A138" s="36">
        <f t="shared" si="13"/>
        <v>121</v>
      </c>
      <c r="B138" s="37">
        <f t="shared" si="9"/>
        <v>88238</v>
      </c>
      <c r="C138" s="39">
        <f t="shared" si="14"/>
        <v>0</v>
      </c>
      <c r="D138" s="39">
        <f t="shared" si="17"/>
        <v>36853.733911235387</v>
      </c>
      <c r="E138" s="40">
        <f t="shared" si="10"/>
        <v>0</v>
      </c>
      <c r="F138" s="39">
        <f t="shared" si="11"/>
        <v>0</v>
      </c>
      <c r="G138" s="39">
        <f t="shared" si="15"/>
        <v>0</v>
      </c>
      <c r="H138" s="39">
        <f t="shared" si="16"/>
        <v>0</v>
      </c>
      <c r="I138" s="39">
        <f t="shared" si="12"/>
        <v>0</v>
      </c>
      <c r="J138" s="39">
        <f>SUM($H$18:$H138)</f>
        <v>23122.403467412321</v>
      </c>
    </row>
    <row r="139" spans="1:10">
      <c r="A139" s="36">
        <f t="shared" si="13"/>
        <v>122</v>
      </c>
      <c r="B139" s="37">
        <f t="shared" si="9"/>
        <v>88603</v>
      </c>
      <c r="C139" s="39">
        <f t="shared" si="14"/>
        <v>0</v>
      </c>
      <c r="D139" s="39">
        <f t="shared" si="17"/>
        <v>36853.733911235387</v>
      </c>
      <c r="E139" s="40">
        <f t="shared" si="10"/>
        <v>0</v>
      </c>
      <c r="F139" s="39">
        <f t="shared" si="11"/>
        <v>0</v>
      </c>
      <c r="G139" s="39">
        <f t="shared" si="15"/>
        <v>0</v>
      </c>
      <c r="H139" s="39">
        <f t="shared" si="16"/>
        <v>0</v>
      </c>
      <c r="I139" s="39">
        <f t="shared" si="12"/>
        <v>0</v>
      </c>
      <c r="J139" s="39">
        <f>SUM($H$18:$H139)</f>
        <v>23122.403467412321</v>
      </c>
    </row>
    <row r="140" spans="1:10">
      <c r="A140" s="36">
        <f t="shared" si="13"/>
        <v>123</v>
      </c>
      <c r="B140" s="37">
        <f t="shared" si="9"/>
        <v>88968</v>
      </c>
      <c r="C140" s="39">
        <f t="shared" si="14"/>
        <v>0</v>
      </c>
      <c r="D140" s="39">
        <f t="shared" si="17"/>
        <v>36853.733911235387</v>
      </c>
      <c r="E140" s="40">
        <f t="shared" si="10"/>
        <v>0</v>
      </c>
      <c r="F140" s="39">
        <f t="shared" si="11"/>
        <v>0</v>
      </c>
      <c r="G140" s="39">
        <f t="shared" si="15"/>
        <v>0</v>
      </c>
      <c r="H140" s="39">
        <f t="shared" si="16"/>
        <v>0</v>
      </c>
      <c r="I140" s="39">
        <f t="shared" si="12"/>
        <v>0</v>
      </c>
      <c r="J140" s="39">
        <f>SUM($H$18:$H140)</f>
        <v>23122.403467412321</v>
      </c>
    </row>
    <row r="141" spans="1:10">
      <c r="A141" s="36">
        <f t="shared" si="13"/>
        <v>124</v>
      </c>
      <c r="B141" s="37">
        <f t="shared" si="9"/>
        <v>89334</v>
      </c>
      <c r="C141" s="39">
        <f t="shared" si="14"/>
        <v>0</v>
      </c>
      <c r="D141" s="39">
        <f t="shared" si="17"/>
        <v>36853.733911235387</v>
      </c>
      <c r="E141" s="40">
        <f t="shared" si="10"/>
        <v>0</v>
      </c>
      <c r="F141" s="39">
        <f t="shared" si="11"/>
        <v>0</v>
      </c>
      <c r="G141" s="39">
        <f t="shared" si="15"/>
        <v>0</v>
      </c>
      <c r="H141" s="39">
        <f t="shared" si="16"/>
        <v>0</v>
      </c>
      <c r="I141" s="39">
        <f t="shared" si="12"/>
        <v>0</v>
      </c>
      <c r="J141" s="39">
        <f>SUM($H$18:$H141)</f>
        <v>23122.403467412321</v>
      </c>
    </row>
    <row r="142" spans="1:10">
      <c r="A142" s="36">
        <f t="shared" si="13"/>
        <v>125</v>
      </c>
      <c r="B142" s="37">
        <f t="shared" si="9"/>
        <v>89699</v>
      </c>
      <c r="C142" s="39">
        <f t="shared" si="14"/>
        <v>0</v>
      </c>
      <c r="D142" s="39">
        <f t="shared" si="17"/>
        <v>36853.733911235387</v>
      </c>
      <c r="E142" s="40">
        <f t="shared" si="10"/>
        <v>0</v>
      </c>
      <c r="F142" s="39">
        <f t="shared" si="11"/>
        <v>0</v>
      </c>
      <c r="G142" s="39">
        <f t="shared" si="15"/>
        <v>0</v>
      </c>
      <c r="H142" s="39">
        <f t="shared" si="16"/>
        <v>0</v>
      </c>
      <c r="I142" s="39">
        <f t="shared" si="12"/>
        <v>0</v>
      </c>
      <c r="J142" s="39">
        <f>SUM($H$18:$H142)</f>
        <v>23122.403467412321</v>
      </c>
    </row>
    <row r="143" spans="1:10">
      <c r="A143" s="36">
        <f t="shared" si="13"/>
        <v>126</v>
      </c>
      <c r="B143" s="37">
        <f t="shared" si="9"/>
        <v>90064</v>
      </c>
      <c r="C143" s="39">
        <f t="shared" si="14"/>
        <v>0</v>
      </c>
      <c r="D143" s="39">
        <f t="shared" si="17"/>
        <v>36853.733911235387</v>
      </c>
      <c r="E143" s="40">
        <f t="shared" si="10"/>
        <v>0</v>
      </c>
      <c r="F143" s="39">
        <f t="shared" si="11"/>
        <v>0</v>
      </c>
      <c r="G143" s="39">
        <f t="shared" si="15"/>
        <v>0</v>
      </c>
      <c r="H143" s="39">
        <f t="shared" si="16"/>
        <v>0</v>
      </c>
      <c r="I143" s="39">
        <f t="shared" si="12"/>
        <v>0</v>
      </c>
      <c r="J143" s="39">
        <f>SUM($H$18:$H143)</f>
        <v>23122.403467412321</v>
      </c>
    </row>
    <row r="144" spans="1:10">
      <c r="A144" s="36">
        <f t="shared" si="13"/>
        <v>127</v>
      </c>
      <c r="B144" s="37">
        <f t="shared" si="9"/>
        <v>90429</v>
      </c>
      <c r="C144" s="39">
        <f t="shared" si="14"/>
        <v>0</v>
      </c>
      <c r="D144" s="39">
        <f t="shared" si="17"/>
        <v>36853.733911235387</v>
      </c>
      <c r="E144" s="40">
        <f t="shared" si="10"/>
        <v>0</v>
      </c>
      <c r="F144" s="39">
        <f t="shared" si="11"/>
        <v>0</v>
      </c>
      <c r="G144" s="39">
        <f t="shared" si="15"/>
        <v>0</v>
      </c>
      <c r="H144" s="39">
        <f t="shared" si="16"/>
        <v>0</v>
      </c>
      <c r="I144" s="39">
        <f t="shared" si="12"/>
        <v>0</v>
      </c>
      <c r="J144" s="39">
        <f>SUM($H$18:$H144)</f>
        <v>23122.403467412321</v>
      </c>
    </row>
    <row r="145" spans="1:10">
      <c r="A145" s="36">
        <f t="shared" si="13"/>
        <v>128</v>
      </c>
      <c r="B145" s="37">
        <f t="shared" si="9"/>
        <v>90795</v>
      </c>
      <c r="C145" s="39">
        <f t="shared" si="14"/>
        <v>0</v>
      </c>
      <c r="D145" s="39">
        <f t="shared" si="17"/>
        <v>36853.733911235387</v>
      </c>
      <c r="E145" s="40">
        <f t="shared" si="10"/>
        <v>0</v>
      </c>
      <c r="F145" s="39">
        <f t="shared" si="11"/>
        <v>0</v>
      </c>
      <c r="G145" s="39">
        <f t="shared" si="15"/>
        <v>0</v>
      </c>
      <c r="H145" s="39">
        <f t="shared" si="16"/>
        <v>0</v>
      </c>
      <c r="I145" s="39">
        <f t="shared" si="12"/>
        <v>0</v>
      </c>
      <c r="J145" s="39">
        <f>SUM($H$18:$H145)</f>
        <v>23122.403467412321</v>
      </c>
    </row>
    <row r="146" spans="1:10">
      <c r="A146" s="36">
        <f t="shared" si="13"/>
        <v>129</v>
      </c>
      <c r="B146" s="37">
        <f t="shared" ref="B146:B209" si="18">IF(Pay_Num&lt;&gt;"",DATE(YEAR(Loan_Start),MONTH(Loan_Start)+(Pay_Num)*12/Num_Pmt_Per_Year,DAY(Loan_Start)),"")</f>
        <v>91160</v>
      </c>
      <c r="C146" s="39">
        <f t="shared" si="14"/>
        <v>0</v>
      </c>
      <c r="D146" s="39">
        <f t="shared" si="17"/>
        <v>36853.733911235387</v>
      </c>
      <c r="E146" s="40">
        <f t="shared" ref="E146:E209" si="19">IF(AND(Pay_Num&lt;&gt;"",Sched_Pay+Scheduled_Extra_Payments&lt;Beg_Bal),Scheduled_Extra_Payments,IF(AND(Pay_Num&lt;&gt;"",Beg_Bal-Sched_Pay&gt;0),Beg_Bal-Sched_Pay,IF(Pay_Num&lt;&gt;"",0,"")))</f>
        <v>0</v>
      </c>
      <c r="F146" s="39">
        <f t="shared" ref="F146:F209" si="20">IF(AND(Pay_Num&lt;&gt;"",Sched_Pay+Extra_Pay&lt;Beg_Bal),Sched_Pay+Extra_Pay,IF(Pay_Num&lt;&gt;"",Beg_Bal,""))</f>
        <v>0</v>
      </c>
      <c r="G146" s="39">
        <f t="shared" si="15"/>
        <v>0</v>
      </c>
      <c r="H146" s="39">
        <f t="shared" si="16"/>
        <v>0</v>
      </c>
      <c r="I146" s="39">
        <f t="shared" ref="I146:I209" si="21">IF(AND(Pay_Num&lt;&gt;"",Sched_Pay+Extra_Pay&lt;Beg_Bal),Beg_Bal-Princ,IF(Pay_Num&lt;&gt;"",0,""))</f>
        <v>0</v>
      </c>
      <c r="J146" s="39">
        <f>SUM($H$18:$H146)</f>
        <v>23122.403467412321</v>
      </c>
    </row>
    <row r="147" spans="1:10">
      <c r="A147" s="36">
        <f t="shared" ref="A147:A210" si="22">IF(Values_Entered,A146+1,"")</f>
        <v>130</v>
      </c>
      <c r="B147" s="37">
        <f t="shared" si="18"/>
        <v>91525</v>
      </c>
      <c r="C147" s="39">
        <f t="shared" ref="C147:C210" si="23">IF(Pay_Num&lt;&gt;"",I146,"")</f>
        <v>0</v>
      </c>
      <c r="D147" s="39">
        <f t="shared" si="17"/>
        <v>36853.733911235387</v>
      </c>
      <c r="E147" s="40">
        <f t="shared" si="19"/>
        <v>0</v>
      </c>
      <c r="F147" s="39">
        <f t="shared" si="20"/>
        <v>0</v>
      </c>
      <c r="G147" s="39">
        <f t="shared" ref="G147:G210" si="24">IF(Pay_Num&lt;&gt;"",Total_Pay-Int,"")</f>
        <v>0</v>
      </c>
      <c r="H147" s="39">
        <f t="shared" ref="H147:H210" si="25">IF(Pay_Num&lt;&gt;"",Beg_Bal*Interest_Rate/Num_Pmt_Per_Year,"")</f>
        <v>0</v>
      </c>
      <c r="I147" s="39">
        <f t="shared" si="21"/>
        <v>0</v>
      </c>
      <c r="J147" s="39">
        <f>SUM($H$18:$H147)</f>
        <v>23122.403467412321</v>
      </c>
    </row>
    <row r="148" spans="1:10">
      <c r="A148" s="36">
        <f t="shared" si="22"/>
        <v>131</v>
      </c>
      <c r="B148" s="37">
        <f t="shared" si="18"/>
        <v>91890</v>
      </c>
      <c r="C148" s="39">
        <f t="shared" si="23"/>
        <v>0</v>
      </c>
      <c r="D148" s="39">
        <f t="shared" ref="D148:D211" si="26">IF(Pay_Num&lt;&gt;"",Scheduled_Monthly_Payment,"")</f>
        <v>36853.733911235387</v>
      </c>
      <c r="E148" s="40">
        <f t="shared" si="19"/>
        <v>0</v>
      </c>
      <c r="F148" s="39">
        <f t="shared" si="20"/>
        <v>0</v>
      </c>
      <c r="G148" s="39">
        <f t="shared" si="24"/>
        <v>0</v>
      </c>
      <c r="H148" s="39">
        <f t="shared" si="25"/>
        <v>0</v>
      </c>
      <c r="I148" s="39">
        <f t="shared" si="21"/>
        <v>0</v>
      </c>
      <c r="J148" s="39">
        <f>SUM($H$18:$H148)</f>
        <v>23122.403467412321</v>
      </c>
    </row>
    <row r="149" spans="1:10">
      <c r="A149" s="36">
        <f t="shared" si="22"/>
        <v>132</v>
      </c>
      <c r="B149" s="37">
        <f t="shared" si="18"/>
        <v>92256</v>
      </c>
      <c r="C149" s="39">
        <f t="shared" si="23"/>
        <v>0</v>
      </c>
      <c r="D149" s="39">
        <f t="shared" si="26"/>
        <v>36853.733911235387</v>
      </c>
      <c r="E149" s="40">
        <f t="shared" si="19"/>
        <v>0</v>
      </c>
      <c r="F149" s="39">
        <f t="shared" si="20"/>
        <v>0</v>
      </c>
      <c r="G149" s="39">
        <f t="shared" si="24"/>
        <v>0</v>
      </c>
      <c r="H149" s="39">
        <f t="shared" si="25"/>
        <v>0</v>
      </c>
      <c r="I149" s="39">
        <f t="shared" si="21"/>
        <v>0</v>
      </c>
      <c r="J149" s="39">
        <f>SUM($H$18:$H149)</f>
        <v>23122.403467412321</v>
      </c>
    </row>
    <row r="150" spans="1:10">
      <c r="A150" s="36">
        <f t="shared" si="22"/>
        <v>133</v>
      </c>
      <c r="B150" s="37">
        <f t="shared" si="18"/>
        <v>92621</v>
      </c>
      <c r="C150" s="39">
        <f t="shared" si="23"/>
        <v>0</v>
      </c>
      <c r="D150" s="39">
        <f t="shared" si="26"/>
        <v>36853.733911235387</v>
      </c>
      <c r="E150" s="40">
        <f t="shared" si="19"/>
        <v>0</v>
      </c>
      <c r="F150" s="39">
        <f t="shared" si="20"/>
        <v>0</v>
      </c>
      <c r="G150" s="39">
        <f t="shared" si="24"/>
        <v>0</v>
      </c>
      <c r="H150" s="39">
        <f t="shared" si="25"/>
        <v>0</v>
      </c>
      <c r="I150" s="39">
        <f t="shared" si="21"/>
        <v>0</v>
      </c>
      <c r="J150" s="39">
        <f>SUM($H$18:$H150)</f>
        <v>23122.403467412321</v>
      </c>
    </row>
    <row r="151" spans="1:10">
      <c r="A151" s="36">
        <f t="shared" si="22"/>
        <v>134</v>
      </c>
      <c r="B151" s="37">
        <f t="shared" si="18"/>
        <v>92986</v>
      </c>
      <c r="C151" s="39">
        <f t="shared" si="23"/>
        <v>0</v>
      </c>
      <c r="D151" s="39">
        <f t="shared" si="26"/>
        <v>36853.733911235387</v>
      </c>
      <c r="E151" s="40">
        <f t="shared" si="19"/>
        <v>0</v>
      </c>
      <c r="F151" s="39">
        <f t="shared" si="20"/>
        <v>0</v>
      </c>
      <c r="G151" s="39">
        <f t="shared" si="24"/>
        <v>0</v>
      </c>
      <c r="H151" s="39">
        <f t="shared" si="25"/>
        <v>0</v>
      </c>
      <c r="I151" s="39">
        <f t="shared" si="21"/>
        <v>0</v>
      </c>
      <c r="J151" s="39">
        <f>SUM($H$18:$H151)</f>
        <v>23122.403467412321</v>
      </c>
    </row>
    <row r="152" spans="1:10">
      <c r="A152" s="36">
        <f t="shared" si="22"/>
        <v>135</v>
      </c>
      <c r="B152" s="37">
        <f t="shared" si="18"/>
        <v>93351</v>
      </c>
      <c r="C152" s="39">
        <f t="shared" si="23"/>
        <v>0</v>
      </c>
      <c r="D152" s="39">
        <f t="shared" si="26"/>
        <v>36853.733911235387</v>
      </c>
      <c r="E152" s="40">
        <f t="shared" si="19"/>
        <v>0</v>
      </c>
      <c r="F152" s="39">
        <f t="shared" si="20"/>
        <v>0</v>
      </c>
      <c r="G152" s="39">
        <f t="shared" si="24"/>
        <v>0</v>
      </c>
      <c r="H152" s="39">
        <f t="shared" si="25"/>
        <v>0</v>
      </c>
      <c r="I152" s="39">
        <f t="shared" si="21"/>
        <v>0</v>
      </c>
      <c r="J152" s="39">
        <f>SUM($H$18:$H152)</f>
        <v>23122.403467412321</v>
      </c>
    </row>
    <row r="153" spans="1:10">
      <c r="A153" s="36">
        <f t="shared" si="22"/>
        <v>136</v>
      </c>
      <c r="B153" s="37">
        <f t="shared" si="18"/>
        <v>93717</v>
      </c>
      <c r="C153" s="39">
        <f t="shared" si="23"/>
        <v>0</v>
      </c>
      <c r="D153" s="39">
        <f t="shared" si="26"/>
        <v>36853.733911235387</v>
      </c>
      <c r="E153" s="40">
        <f t="shared" si="19"/>
        <v>0</v>
      </c>
      <c r="F153" s="39">
        <f t="shared" si="20"/>
        <v>0</v>
      </c>
      <c r="G153" s="39">
        <f t="shared" si="24"/>
        <v>0</v>
      </c>
      <c r="H153" s="39">
        <f t="shared" si="25"/>
        <v>0</v>
      </c>
      <c r="I153" s="39">
        <f t="shared" si="21"/>
        <v>0</v>
      </c>
      <c r="J153" s="39">
        <f>SUM($H$18:$H153)</f>
        <v>23122.403467412321</v>
      </c>
    </row>
    <row r="154" spans="1:10">
      <c r="A154" s="36">
        <f t="shared" si="22"/>
        <v>137</v>
      </c>
      <c r="B154" s="37">
        <f t="shared" si="18"/>
        <v>94082</v>
      </c>
      <c r="C154" s="39">
        <f t="shared" si="23"/>
        <v>0</v>
      </c>
      <c r="D154" s="39">
        <f t="shared" si="26"/>
        <v>36853.733911235387</v>
      </c>
      <c r="E154" s="40">
        <f t="shared" si="19"/>
        <v>0</v>
      </c>
      <c r="F154" s="39">
        <f t="shared" si="20"/>
        <v>0</v>
      </c>
      <c r="G154" s="39">
        <f t="shared" si="24"/>
        <v>0</v>
      </c>
      <c r="H154" s="39">
        <f t="shared" si="25"/>
        <v>0</v>
      </c>
      <c r="I154" s="39">
        <f t="shared" si="21"/>
        <v>0</v>
      </c>
      <c r="J154" s="39">
        <f>SUM($H$18:$H154)</f>
        <v>23122.403467412321</v>
      </c>
    </row>
    <row r="155" spans="1:10">
      <c r="A155" s="36">
        <f t="shared" si="22"/>
        <v>138</v>
      </c>
      <c r="B155" s="37">
        <f t="shared" si="18"/>
        <v>94447</v>
      </c>
      <c r="C155" s="39">
        <f t="shared" si="23"/>
        <v>0</v>
      </c>
      <c r="D155" s="39">
        <f t="shared" si="26"/>
        <v>36853.733911235387</v>
      </c>
      <c r="E155" s="40">
        <f t="shared" si="19"/>
        <v>0</v>
      </c>
      <c r="F155" s="39">
        <f t="shared" si="20"/>
        <v>0</v>
      </c>
      <c r="G155" s="39">
        <f t="shared" si="24"/>
        <v>0</v>
      </c>
      <c r="H155" s="39">
        <f t="shared" si="25"/>
        <v>0</v>
      </c>
      <c r="I155" s="39">
        <f t="shared" si="21"/>
        <v>0</v>
      </c>
      <c r="J155" s="39">
        <f>SUM($H$18:$H155)</f>
        <v>23122.403467412321</v>
      </c>
    </row>
    <row r="156" spans="1:10">
      <c r="A156" s="36">
        <f t="shared" si="22"/>
        <v>139</v>
      </c>
      <c r="B156" s="37">
        <f t="shared" si="18"/>
        <v>94812</v>
      </c>
      <c r="C156" s="39">
        <f t="shared" si="23"/>
        <v>0</v>
      </c>
      <c r="D156" s="39">
        <f t="shared" si="26"/>
        <v>36853.733911235387</v>
      </c>
      <c r="E156" s="40">
        <f t="shared" si="19"/>
        <v>0</v>
      </c>
      <c r="F156" s="39">
        <f t="shared" si="20"/>
        <v>0</v>
      </c>
      <c r="G156" s="39">
        <f t="shared" si="24"/>
        <v>0</v>
      </c>
      <c r="H156" s="39">
        <f t="shared" si="25"/>
        <v>0</v>
      </c>
      <c r="I156" s="39">
        <f t="shared" si="21"/>
        <v>0</v>
      </c>
      <c r="J156" s="39">
        <f>SUM($H$18:$H156)</f>
        <v>23122.403467412321</v>
      </c>
    </row>
    <row r="157" spans="1:10">
      <c r="A157" s="36">
        <f t="shared" si="22"/>
        <v>140</v>
      </c>
      <c r="B157" s="37">
        <f t="shared" si="18"/>
        <v>95178</v>
      </c>
      <c r="C157" s="39">
        <f t="shared" si="23"/>
        <v>0</v>
      </c>
      <c r="D157" s="39">
        <f t="shared" si="26"/>
        <v>36853.733911235387</v>
      </c>
      <c r="E157" s="40">
        <f t="shared" si="19"/>
        <v>0</v>
      </c>
      <c r="F157" s="39">
        <f t="shared" si="20"/>
        <v>0</v>
      </c>
      <c r="G157" s="39">
        <f t="shared" si="24"/>
        <v>0</v>
      </c>
      <c r="H157" s="39">
        <f t="shared" si="25"/>
        <v>0</v>
      </c>
      <c r="I157" s="39">
        <f t="shared" si="21"/>
        <v>0</v>
      </c>
      <c r="J157" s="39">
        <f>SUM($H$18:$H157)</f>
        <v>23122.403467412321</v>
      </c>
    </row>
    <row r="158" spans="1:10">
      <c r="A158" s="36">
        <f t="shared" si="22"/>
        <v>141</v>
      </c>
      <c r="B158" s="37">
        <f t="shared" si="18"/>
        <v>95543</v>
      </c>
      <c r="C158" s="39">
        <f t="shared" si="23"/>
        <v>0</v>
      </c>
      <c r="D158" s="39">
        <f t="shared" si="26"/>
        <v>36853.733911235387</v>
      </c>
      <c r="E158" s="40">
        <f t="shared" si="19"/>
        <v>0</v>
      </c>
      <c r="F158" s="39">
        <f t="shared" si="20"/>
        <v>0</v>
      </c>
      <c r="G158" s="39">
        <f t="shared" si="24"/>
        <v>0</v>
      </c>
      <c r="H158" s="39">
        <f t="shared" si="25"/>
        <v>0</v>
      </c>
      <c r="I158" s="39">
        <f t="shared" si="21"/>
        <v>0</v>
      </c>
      <c r="J158" s="39">
        <f>SUM($H$18:$H158)</f>
        <v>23122.403467412321</v>
      </c>
    </row>
    <row r="159" spans="1:10">
      <c r="A159" s="36">
        <f t="shared" si="22"/>
        <v>142</v>
      </c>
      <c r="B159" s="37">
        <f t="shared" si="18"/>
        <v>95908</v>
      </c>
      <c r="C159" s="39">
        <f t="shared" si="23"/>
        <v>0</v>
      </c>
      <c r="D159" s="39">
        <f t="shared" si="26"/>
        <v>36853.733911235387</v>
      </c>
      <c r="E159" s="40">
        <f t="shared" si="19"/>
        <v>0</v>
      </c>
      <c r="F159" s="39">
        <f t="shared" si="20"/>
        <v>0</v>
      </c>
      <c r="G159" s="39">
        <f t="shared" si="24"/>
        <v>0</v>
      </c>
      <c r="H159" s="39">
        <f t="shared" si="25"/>
        <v>0</v>
      </c>
      <c r="I159" s="39">
        <f t="shared" si="21"/>
        <v>0</v>
      </c>
      <c r="J159" s="39">
        <f>SUM($H$18:$H159)</f>
        <v>23122.403467412321</v>
      </c>
    </row>
    <row r="160" spans="1:10">
      <c r="A160" s="36">
        <f t="shared" si="22"/>
        <v>143</v>
      </c>
      <c r="B160" s="37">
        <f t="shared" si="18"/>
        <v>96273</v>
      </c>
      <c r="C160" s="39">
        <f t="shared" si="23"/>
        <v>0</v>
      </c>
      <c r="D160" s="39">
        <f t="shared" si="26"/>
        <v>36853.733911235387</v>
      </c>
      <c r="E160" s="40">
        <f t="shared" si="19"/>
        <v>0</v>
      </c>
      <c r="F160" s="39">
        <f t="shared" si="20"/>
        <v>0</v>
      </c>
      <c r="G160" s="39">
        <f t="shared" si="24"/>
        <v>0</v>
      </c>
      <c r="H160" s="39">
        <f t="shared" si="25"/>
        <v>0</v>
      </c>
      <c r="I160" s="39">
        <f t="shared" si="21"/>
        <v>0</v>
      </c>
      <c r="J160" s="39">
        <f>SUM($H$18:$H160)</f>
        <v>23122.403467412321</v>
      </c>
    </row>
    <row r="161" spans="1:10">
      <c r="A161" s="36">
        <f t="shared" si="22"/>
        <v>144</v>
      </c>
      <c r="B161" s="37">
        <f t="shared" si="18"/>
        <v>96639</v>
      </c>
      <c r="C161" s="39">
        <f t="shared" si="23"/>
        <v>0</v>
      </c>
      <c r="D161" s="39">
        <f t="shared" si="26"/>
        <v>36853.733911235387</v>
      </c>
      <c r="E161" s="40">
        <f t="shared" si="19"/>
        <v>0</v>
      </c>
      <c r="F161" s="39">
        <f t="shared" si="20"/>
        <v>0</v>
      </c>
      <c r="G161" s="39">
        <f t="shared" si="24"/>
        <v>0</v>
      </c>
      <c r="H161" s="39">
        <f t="shared" si="25"/>
        <v>0</v>
      </c>
      <c r="I161" s="39">
        <f t="shared" si="21"/>
        <v>0</v>
      </c>
      <c r="J161" s="39">
        <f>SUM($H$18:$H161)</f>
        <v>23122.403467412321</v>
      </c>
    </row>
    <row r="162" spans="1:10">
      <c r="A162" s="36">
        <f t="shared" si="22"/>
        <v>145</v>
      </c>
      <c r="B162" s="37">
        <f t="shared" si="18"/>
        <v>97004</v>
      </c>
      <c r="C162" s="39">
        <f t="shared" si="23"/>
        <v>0</v>
      </c>
      <c r="D162" s="39">
        <f t="shared" si="26"/>
        <v>36853.733911235387</v>
      </c>
      <c r="E162" s="40">
        <f t="shared" si="19"/>
        <v>0</v>
      </c>
      <c r="F162" s="39">
        <f t="shared" si="20"/>
        <v>0</v>
      </c>
      <c r="G162" s="39">
        <f t="shared" si="24"/>
        <v>0</v>
      </c>
      <c r="H162" s="39">
        <f t="shared" si="25"/>
        <v>0</v>
      </c>
      <c r="I162" s="39">
        <f t="shared" si="21"/>
        <v>0</v>
      </c>
      <c r="J162" s="39">
        <f>SUM($H$18:$H162)</f>
        <v>23122.403467412321</v>
      </c>
    </row>
    <row r="163" spans="1:10">
      <c r="A163" s="36">
        <f t="shared" si="22"/>
        <v>146</v>
      </c>
      <c r="B163" s="37">
        <f t="shared" si="18"/>
        <v>97369</v>
      </c>
      <c r="C163" s="39">
        <f t="shared" si="23"/>
        <v>0</v>
      </c>
      <c r="D163" s="39">
        <f t="shared" si="26"/>
        <v>36853.733911235387</v>
      </c>
      <c r="E163" s="40">
        <f t="shared" si="19"/>
        <v>0</v>
      </c>
      <c r="F163" s="39">
        <f t="shared" si="20"/>
        <v>0</v>
      </c>
      <c r="G163" s="39">
        <f t="shared" si="24"/>
        <v>0</v>
      </c>
      <c r="H163" s="39">
        <f t="shared" si="25"/>
        <v>0</v>
      </c>
      <c r="I163" s="39">
        <f t="shared" si="21"/>
        <v>0</v>
      </c>
      <c r="J163" s="39">
        <f>SUM($H$18:$H163)</f>
        <v>23122.403467412321</v>
      </c>
    </row>
    <row r="164" spans="1:10">
      <c r="A164" s="36">
        <f t="shared" si="22"/>
        <v>147</v>
      </c>
      <c r="B164" s="37">
        <f t="shared" si="18"/>
        <v>97734</v>
      </c>
      <c r="C164" s="39">
        <f t="shared" si="23"/>
        <v>0</v>
      </c>
      <c r="D164" s="39">
        <f t="shared" si="26"/>
        <v>36853.733911235387</v>
      </c>
      <c r="E164" s="40">
        <f t="shared" si="19"/>
        <v>0</v>
      </c>
      <c r="F164" s="39">
        <f t="shared" si="20"/>
        <v>0</v>
      </c>
      <c r="G164" s="39">
        <f t="shared" si="24"/>
        <v>0</v>
      </c>
      <c r="H164" s="39">
        <f t="shared" si="25"/>
        <v>0</v>
      </c>
      <c r="I164" s="39">
        <f t="shared" si="21"/>
        <v>0</v>
      </c>
      <c r="J164" s="39">
        <f>SUM($H$18:$H164)</f>
        <v>23122.403467412321</v>
      </c>
    </row>
    <row r="165" spans="1:10">
      <c r="A165" s="36">
        <f t="shared" si="22"/>
        <v>148</v>
      </c>
      <c r="B165" s="37">
        <f t="shared" si="18"/>
        <v>98100</v>
      </c>
      <c r="C165" s="39">
        <f t="shared" si="23"/>
        <v>0</v>
      </c>
      <c r="D165" s="39">
        <f t="shared" si="26"/>
        <v>36853.733911235387</v>
      </c>
      <c r="E165" s="40">
        <f t="shared" si="19"/>
        <v>0</v>
      </c>
      <c r="F165" s="39">
        <f t="shared" si="20"/>
        <v>0</v>
      </c>
      <c r="G165" s="39">
        <f t="shared" si="24"/>
        <v>0</v>
      </c>
      <c r="H165" s="39">
        <f t="shared" si="25"/>
        <v>0</v>
      </c>
      <c r="I165" s="39">
        <f t="shared" si="21"/>
        <v>0</v>
      </c>
      <c r="J165" s="39">
        <f>SUM($H$18:$H165)</f>
        <v>23122.403467412321</v>
      </c>
    </row>
    <row r="166" spans="1:10">
      <c r="A166" s="36">
        <f t="shared" si="22"/>
        <v>149</v>
      </c>
      <c r="B166" s="37">
        <f t="shared" si="18"/>
        <v>98465</v>
      </c>
      <c r="C166" s="39">
        <f t="shared" si="23"/>
        <v>0</v>
      </c>
      <c r="D166" s="39">
        <f t="shared" si="26"/>
        <v>36853.733911235387</v>
      </c>
      <c r="E166" s="40">
        <f t="shared" si="19"/>
        <v>0</v>
      </c>
      <c r="F166" s="39">
        <f t="shared" si="20"/>
        <v>0</v>
      </c>
      <c r="G166" s="39">
        <f t="shared" si="24"/>
        <v>0</v>
      </c>
      <c r="H166" s="39">
        <f t="shared" si="25"/>
        <v>0</v>
      </c>
      <c r="I166" s="39">
        <f t="shared" si="21"/>
        <v>0</v>
      </c>
      <c r="J166" s="39">
        <f>SUM($H$18:$H166)</f>
        <v>23122.403467412321</v>
      </c>
    </row>
    <row r="167" spans="1:10">
      <c r="A167" s="36">
        <f t="shared" si="22"/>
        <v>150</v>
      </c>
      <c r="B167" s="37">
        <f t="shared" si="18"/>
        <v>98830</v>
      </c>
      <c r="C167" s="39">
        <f t="shared" si="23"/>
        <v>0</v>
      </c>
      <c r="D167" s="39">
        <f t="shared" si="26"/>
        <v>36853.733911235387</v>
      </c>
      <c r="E167" s="40">
        <f t="shared" si="19"/>
        <v>0</v>
      </c>
      <c r="F167" s="39">
        <f t="shared" si="20"/>
        <v>0</v>
      </c>
      <c r="G167" s="39">
        <f t="shared" si="24"/>
        <v>0</v>
      </c>
      <c r="H167" s="39">
        <f t="shared" si="25"/>
        <v>0</v>
      </c>
      <c r="I167" s="39">
        <f t="shared" si="21"/>
        <v>0</v>
      </c>
      <c r="J167" s="39">
        <f>SUM($H$18:$H167)</f>
        <v>23122.403467412321</v>
      </c>
    </row>
    <row r="168" spans="1:10">
      <c r="A168" s="36">
        <f t="shared" si="22"/>
        <v>151</v>
      </c>
      <c r="B168" s="37">
        <f t="shared" si="18"/>
        <v>99195</v>
      </c>
      <c r="C168" s="39">
        <f t="shared" si="23"/>
        <v>0</v>
      </c>
      <c r="D168" s="39">
        <f t="shared" si="26"/>
        <v>36853.733911235387</v>
      </c>
      <c r="E168" s="40">
        <f t="shared" si="19"/>
        <v>0</v>
      </c>
      <c r="F168" s="39">
        <f t="shared" si="20"/>
        <v>0</v>
      </c>
      <c r="G168" s="39">
        <f t="shared" si="24"/>
        <v>0</v>
      </c>
      <c r="H168" s="39">
        <f t="shared" si="25"/>
        <v>0</v>
      </c>
      <c r="I168" s="39">
        <f t="shared" si="21"/>
        <v>0</v>
      </c>
      <c r="J168" s="39">
        <f>SUM($H$18:$H168)</f>
        <v>23122.403467412321</v>
      </c>
    </row>
    <row r="169" spans="1:10">
      <c r="A169" s="36">
        <f t="shared" si="22"/>
        <v>152</v>
      </c>
      <c r="B169" s="37">
        <f t="shared" si="18"/>
        <v>99561</v>
      </c>
      <c r="C169" s="39">
        <f t="shared" si="23"/>
        <v>0</v>
      </c>
      <c r="D169" s="39">
        <f t="shared" si="26"/>
        <v>36853.733911235387</v>
      </c>
      <c r="E169" s="40">
        <f t="shared" si="19"/>
        <v>0</v>
      </c>
      <c r="F169" s="39">
        <f t="shared" si="20"/>
        <v>0</v>
      </c>
      <c r="G169" s="39">
        <f t="shared" si="24"/>
        <v>0</v>
      </c>
      <c r="H169" s="39">
        <f t="shared" si="25"/>
        <v>0</v>
      </c>
      <c r="I169" s="39">
        <f t="shared" si="21"/>
        <v>0</v>
      </c>
      <c r="J169" s="39">
        <f>SUM($H$18:$H169)</f>
        <v>23122.403467412321</v>
      </c>
    </row>
    <row r="170" spans="1:10">
      <c r="A170" s="36">
        <f t="shared" si="22"/>
        <v>153</v>
      </c>
      <c r="B170" s="37">
        <f t="shared" si="18"/>
        <v>99926</v>
      </c>
      <c r="C170" s="39">
        <f t="shared" si="23"/>
        <v>0</v>
      </c>
      <c r="D170" s="39">
        <f t="shared" si="26"/>
        <v>36853.733911235387</v>
      </c>
      <c r="E170" s="40">
        <f t="shared" si="19"/>
        <v>0</v>
      </c>
      <c r="F170" s="39">
        <f t="shared" si="20"/>
        <v>0</v>
      </c>
      <c r="G170" s="39">
        <f t="shared" si="24"/>
        <v>0</v>
      </c>
      <c r="H170" s="39">
        <f t="shared" si="25"/>
        <v>0</v>
      </c>
      <c r="I170" s="39">
        <f t="shared" si="21"/>
        <v>0</v>
      </c>
      <c r="J170" s="39">
        <f>SUM($H$18:$H170)</f>
        <v>23122.403467412321</v>
      </c>
    </row>
    <row r="171" spans="1:10">
      <c r="A171" s="36">
        <f t="shared" si="22"/>
        <v>154</v>
      </c>
      <c r="B171" s="37">
        <f t="shared" si="18"/>
        <v>100291</v>
      </c>
      <c r="C171" s="39">
        <f t="shared" si="23"/>
        <v>0</v>
      </c>
      <c r="D171" s="39">
        <f t="shared" si="26"/>
        <v>36853.733911235387</v>
      </c>
      <c r="E171" s="40">
        <f t="shared" si="19"/>
        <v>0</v>
      </c>
      <c r="F171" s="39">
        <f t="shared" si="20"/>
        <v>0</v>
      </c>
      <c r="G171" s="39">
        <f t="shared" si="24"/>
        <v>0</v>
      </c>
      <c r="H171" s="39">
        <f t="shared" si="25"/>
        <v>0</v>
      </c>
      <c r="I171" s="39">
        <f t="shared" si="21"/>
        <v>0</v>
      </c>
      <c r="J171" s="39">
        <f>SUM($H$18:$H171)</f>
        <v>23122.403467412321</v>
      </c>
    </row>
    <row r="172" spans="1:10">
      <c r="A172" s="36">
        <f t="shared" si="22"/>
        <v>155</v>
      </c>
      <c r="B172" s="37">
        <f t="shared" si="18"/>
        <v>100656</v>
      </c>
      <c r="C172" s="39">
        <f t="shared" si="23"/>
        <v>0</v>
      </c>
      <c r="D172" s="39">
        <f t="shared" si="26"/>
        <v>36853.733911235387</v>
      </c>
      <c r="E172" s="40">
        <f t="shared" si="19"/>
        <v>0</v>
      </c>
      <c r="F172" s="39">
        <f t="shared" si="20"/>
        <v>0</v>
      </c>
      <c r="G172" s="39">
        <f t="shared" si="24"/>
        <v>0</v>
      </c>
      <c r="H172" s="39">
        <f t="shared" si="25"/>
        <v>0</v>
      </c>
      <c r="I172" s="39">
        <f t="shared" si="21"/>
        <v>0</v>
      </c>
      <c r="J172" s="39">
        <f>SUM($H$18:$H172)</f>
        <v>23122.403467412321</v>
      </c>
    </row>
    <row r="173" spans="1:10">
      <c r="A173" s="36">
        <f t="shared" si="22"/>
        <v>156</v>
      </c>
      <c r="B173" s="37">
        <f t="shared" si="18"/>
        <v>101022</v>
      </c>
      <c r="C173" s="39">
        <f t="shared" si="23"/>
        <v>0</v>
      </c>
      <c r="D173" s="39">
        <f t="shared" si="26"/>
        <v>36853.733911235387</v>
      </c>
      <c r="E173" s="40">
        <f t="shared" si="19"/>
        <v>0</v>
      </c>
      <c r="F173" s="39">
        <f t="shared" si="20"/>
        <v>0</v>
      </c>
      <c r="G173" s="39">
        <f t="shared" si="24"/>
        <v>0</v>
      </c>
      <c r="H173" s="39">
        <f t="shared" si="25"/>
        <v>0</v>
      </c>
      <c r="I173" s="39">
        <f t="shared" si="21"/>
        <v>0</v>
      </c>
      <c r="J173" s="39">
        <f>SUM($H$18:$H173)</f>
        <v>23122.403467412321</v>
      </c>
    </row>
    <row r="174" spans="1:10">
      <c r="A174" s="36">
        <f t="shared" si="22"/>
        <v>157</v>
      </c>
      <c r="B174" s="37">
        <f t="shared" si="18"/>
        <v>101387</v>
      </c>
      <c r="C174" s="39">
        <f t="shared" si="23"/>
        <v>0</v>
      </c>
      <c r="D174" s="39">
        <f t="shared" si="26"/>
        <v>36853.733911235387</v>
      </c>
      <c r="E174" s="40">
        <f t="shared" si="19"/>
        <v>0</v>
      </c>
      <c r="F174" s="39">
        <f t="shared" si="20"/>
        <v>0</v>
      </c>
      <c r="G174" s="39">
        <f t="shared" si="24"/>
        <v>0</v>
      </c>
      <c r="H174" s="39">
        <f t="shared" si="25"/>
        <v>0</v>
      </c>
      <c r="I174" s="39">
        <f t="shared" si="21"/>
        <v>0</v>
      </c>
      <c r="J174" s="39">
        <f>SUM($H$18:$H174)</f>
        <v>23122.403467412321</v>
      </c>
    </row>
    <row r="175" spans="1:10">
      <c r="A175" s="36">
        <f t="shared" si="22"/>
        <v>158</v>
      </c>
      <c r="B175" s="37">
        <f t="shared" si="18"/>
        <v>101752</v>
      </c>
      <c r="C175" s="39">
        <f t="shared" si="23"/>
        <v>0</v>
      </c>
      <c r="D175" s="39">
        <f t="shared" si="26"/>
        <v>36853.733911235387</v>
      </c>
      <c r="E175" s="40">
        <f t="shared" si="19"/>
        <v>0</v>
      </c>
      <c r="F175" s="39">
        <f t="shared" si="20"/>
        <v>0</v>
      </c>
      <c r="G175" s="39">
        <f t="shared" si="24"/>
        <v>0</v>
      </c>
      <c r="H175" s="39">
        <f t="shared" si="25"/>
        <v>0</v>
      </c>
      <c r="I175" s="39">
        <f t="shared" si="21"/>
        <v>0</v>
      </c>
      <c r="J175" s="39">
        <f>SUM($H$18:$H175)</f>
        <v>23122.403467412321</v>
      </c>
    </row>
    <row r="176" spans="1:10">
      <c r="A176" s="36">
        <f t="shared" si="22"/>
        <v>159</v>
      </c>
      <c r="B176" s="37">
        <f t="shared" si="18"/>
        <v>102117</v>
      </c>
      <c r="C176" s="39">
        <f t="shared" si="23"/>
        <v>0</v>
      </c>
      <c r="D176" s="39">
        <f t="shared" si="26"/>
        <v>36853.733911235387</v>
      </c>
      <c r="E176" s="40">
        <f t="shared" si="19"/>
        <v>0</v>
      </c>
      <c r="F176" s="39">
        <f t="shared" si="20"/>
        <v>0</v>
      </c>
      <c r="G176" s="39">
        <f t="shared" si="24"/>
        <v>0</v>
      </c>
      <c r="H176" s="39">
        <f t="shared" si="25"/>
        <v>0</v>
      </c>
      <c r="I176" s="39">
        <f t="shared" si="21"/>
        <v>0</v>
      </c>
      <c r="J176" s="39">
        <f>SUM($H$18:$H176)</f>
        <v>23122.403467412321</v>
      </c>
    </row>
    <row r="177" spans="1:10">
      <c r="A177" s="36">
        <f t="shared" si="22"/>
        <v>160</v>
      </c>
      <c r="B177" s="37">
        <f t="shared" si="18"/>
        <v>102483</v>
      </c>
      <c r="C177" s="39">
        <f t="shared" si="23"/>
        <v>0</v>
      </c>
      <c r="D177" s="39">
        <f t="shared" si="26"/>
        <v>36853.733911235387</v>
      </c>
      <c r="E177" s="40">
        <f t="shared" si="19"/>
        <v>0</v>
      </c>
      <c r="F177" s="39">
        <f t="shared" si="20"/>
        <v>0</v>
      </c>
      <c r="G177" s="39">
        <f t="shared" si="24"/>
        <v>0</v>
      </c>
      <c r="H177" s="39">
        <f t="shared" si="25"/>
        <v>0</v>
      </c>
      <c r="I177" s="39">
        <f t="shared" si="21"/>
        <v>0</v>
      </c>
      <c r="J177" s="39">
        <f>SUM($H$18:$H177)</f>
        <v>23122.403467412321</v>
      </c>
    </row>
    <row r="178" spans="1:10">
      <c r="A178" s="36">
        <f t="shared" si="22"/>
        <v>161</v>
      </c>
      <c r="B178" s="37">
        <f t="shared" si="18"/>
        <v>102848</v>
      </c>
      <c r="C178" s="39">
        <f t="shared" si="23"/>
        <v>0</v>
      </c>
      <c r="D178" s="39">
        <f t="shared" si="26"/>
        <v>36853.733911235387</v>
      </c>
      <c r="E178" s="40">
        <f t="shared" si="19"/>
        <v>0</v>
      </c>
      <c r="F178" s="39">
        <f t="shared" si="20"/>
        <v>0</v>
      </c>
      <c r="G178" s="39">
        <f t="shared" si="24"/>
        <v>0</v>
      </c>
      <c r="H178" s="39">
        <f t="shared" si="25"/>
        <v>0</v>
      </c>
      <c r="I178" s="39">
        <f t="shared" si="21"/>
        <v>0</v>
      </c>
      <c r="J178" s="39">
        <f>SUM($H$18:$H178)</f>
        <v>23122.403467412321</v>
      </c>
    </row>
    <row r="179" spans="1:10">
      <c r="A179" s="36">
        <f t="shared" si="22"/>
        <v>162</v>
      </c>
      <c r="B179" s="37">
        <f t="shared" si="18"/>
        <v>103213</v>
      </c>
      <c r="C179" s="39">
        <f t="shared" si="23"/>
        <v>0</v>
      </c>
      <c r="D179" s="39">
        <f t="shared" si="26"/>
        <v>36853.733911235387</v>
      </c>
      <c r="E179" s="40">
        <f t="shared" si="19"/>
        <v>0</v>
      </c>
      <c r="F179" s="39">
        <f t="shared" si="20"/>
        <v>0</v>
      </c>
      <c r="G179" s="39">
        <f t="shared" si="24"/>
        <v>0</v>
      </c>
      <c r="H179" s="39">
        <f t="shared" si="25"/>
        <v>0</v>
      </c>
      <c r="I179" s="39">
        <f t="shared" si="21"/>
        <v>0</v>
      </c>
      <c r="J179" s="39">
        <f>SUM($H$18:$H179)</f>
        <v>23122.403467412321</v>
      </c>
    </row>
    <row r="180" spans="1:10">
      <c r="A180" s="36">
        <f t="shared" si="22"/>
        <v>163</v>
      </c>
      <c r="B180" s="37">
        <f t="shared" si="18"/>
        <v>103578</v>
      </c>
      <c r="C180" s="39">
        <f t="shared" si="23"/>
        <v>0</v>
      </c>
      <c r="D180" s="39">
        <f t="shared" si="26"/>
        <v>36853.733911235387</v>
      </c>
      <c r="E180" s="40">
        <f t="shared" si="19"/>
        <v>0</v>
      </c>
      <c r="F180" s="39">
        <f t="shared" si="20"/>
        <v>0</v>
      </c>
      <c r="G180" s="39">
        <f t="shared" si="24"/>
        <v>0</v>
      </c>
      <c r="H180" s="39">
        <f t="shared" si="25"/>
        <v>0</v>
      </c>
      <c r="I180" s="39">
        <f t="shared" si="21"/>
        <v>0</v>
      </c>
      <c r="J180" s="39">
        <f>SUM($H$18:$H180)</f>
        <v>23122.403467412321</v>
      </c>
    </row>
    <row r="181" spans="1:10">
      <c r="A181" s="36">
        <f t="shared" si="22"/>
        <v>164</v>
      </c>
      <c r="B181" s="37">
        <f t="shared" si="18"/>
        <v>103944</v>
      </c>
      <c r="C181" s="39">
        <f t="shared" si="23"/>
        <v>0</v>
      </c>
      <c r="D181" s="39">
        <f t="shared" si="26"/>
        <v>36853.733911235387</v>
      </c>
      <c r="E181" s="40">
        <f t="shared" si="19"/>
        <v>0</v>
      </c>
      <c r="F181" s="39">
        <f t="shared" si="20"/>
        <v>0</v>
      </c>
      <c r="G181" s="39">
        <f t="shared" si="24"/>
        <v>0</v>
      </c>
      <c r="H181" s="39">
        <f t="shared" si="25"/>
        <v>0</v>
      </c>
      <c r="I181" s="39">
        <f t="shared" si="21"/>
        <v>0</v>
      </c>
      <c r="J181" s="39">
        <f>SUM($H$18:$H181)</f>
        <v>23122.403467412321</v>
      </c>
    </row>
    <row r="182" spans="1:10">
      <c r="A182" s="36">
        <f t="shared" si="22"/>
        <v>165</v>
      </c>
      <c r="B182" s="37">
        <f t="shared" si="18"/>
        <v>104309</v>
      </c>
      <c r="C182" s="39">
        <f t="shared" si="23"/>
        <v>0</v>
      </c>
      <c r="D182" s="39">
        <f t="shared" si="26"/>
        <v>36853.733911235387</v>
      </c>
      <c r="E182" s="40">
        <f t="shared" si="19"/>
        <v>0</v>
      </c>
      <c r="F182" s="39">
        <f t="shared" si="20"/>
        <v>0</v>
      </c>
      <c r="G182" s="39">
        <f t="shared" si="24"/>
        <v>0</v>
      </c>
      <c r="H182" s="39">
        <f t="shared" si="25"/>
        <v>0</v>
      </c>
      <c r="I182" s="39">
        <f t="shared" si="21"/>
        <v>0</v>
      </c>
      <c r="J182" s="39">
        <f>SUM($H$18:$H182)</f>
        <v>23122.403467412321</v>
      </c>
    </row>
    <row r="183" spans="1:10">
      <c r="A183" s="36">
        <f t="shared" si="22"/>
        <v>166</v>
      </c>
      <c r="B183" s="37">
        <f t="shared" si="18"/>
        <v>104674</v>
      </c>
      <c r="C183" s="39">
        <f t="shared" si="23"/>
        <v>0</v>
      </c>
      <c r="D183" s="39">
        <f t="shared" si="26"/>
        <v>36853.733911235387</v>
      </c>
      <c r="E183" s="40">
        <f t="shared" si="19"/>
        <v>0</v>
      </c>
      <c r="F183" s="39">
        <f t="shared" si="20"/>
        <v>0</v>
      </c>
      <c r="G183" s="39">
        <f t="shared" si="24"/>
        <v>0</v>
      </c>
      <c r="H183" s="39">
        <f t="shared" si="25"/>
        <v>0</v>
      </c>
      <c r="I183" s="39">
        <f t="shared" si="21"/>
        <v>0</v>
      </c>
      <c r="J183" s="39">
        <f>SUM($H$18:$H183)</f>
        <v>23122.403467412321</v>
      </c>
    </row>
    <row r="184" spans="1:10">
      <c r="A184" s="36">
        <f t="shared" si="22"/>
        <v>167</v>
      </c>
      <c r="B184" s="37">
        <f t="shared" si="18"/>
        <v>105039</v>
      </c>
      <c r="C184" s="39">
        <f t="shared" si="23"/>
        <v>0</v>
      </c>
      <c r="D184" s="39">
        <f t="shared" si="26"/>
        <v>36853.733911235387</v>
      </c>
      <c r="E184" s="40">
        <f t="shared" si="19"/>
        <v>0</v>
      </c>
      <c r="F184" s="39">
        <f t="shared" si="20"/>
        <v>0</v>
      </c>
      <c r="G184" s="39">
        <f t="shared" si="24"/>
        <v>0</v>
      </c>
      <c r="H184" s="39">
        <f t="shared" si="25"/>
        <v>0</v>
      </c>
      <c r="I184" s="39">
        <f t="shared" si="21"/>
        <v>0</v>
      </c>
      <c r="J184" s="39">
        <f>SUM($H$18:$H184)</f>
        <v>23122.403467412321</v>
      </c>
    </row>
    <row r="185" spans="1:10">
      <c r="A185" s="36">
        <f t="shared" si="22"/>
        <v>168</v>
      </c>
      <c r="B185" s="37">
        <f t="shared" si="18"/>
        <v>105405</v>
      </c>
      <c r="C185" s="39">
        <f t="shared" si="23"/>
        <v>0</v>
      </c>
      <c r="D185" s="39">
        <f t="shared" si="26"/>
        <v>36853.733911235387</v>
      </c>
      <c r="E185" s="40">
        <f t="shared" si="19"/>
        <v>0</v>
      </c>
      <c r="F185" s="39">
        <f t="shared" si="20"/>
        <v>0</v>
      </c>
      <c r="G185" s="39">
        <f t="shared" si="24"/>
        <v>0</v>
      </c>
      <c r="H185" s="39">
        <f t="shared" si="25"/>
        <v>0</v>
      </c>
      <c r="I185" s="39">
        <f t="shared" si="21"/>
        <v>0</v>
      </c>
      <c r="J185" s="39">
        <f>SUM($H$18:$H185)</f>
        <v>23122.403467412321</v>
      </c>
    </row>
    <row r="186" spans="1:10">
      <c r="A186" s="36">
        <f t="shared" si="22"/>
        <v>169</v>
      </c>
      <c r="B186" s="37">
        <f t="shared" si="18"/>
        <v>105770</v>
      </c>
      <c r="C186" s="39">
        <f t="shared" si="23"/>
        <v>0</v>
      </c>
      <c r="D186" s="39">
        <f t="shared" si="26"/>
        <v>36853.733911235387</v>
      </c>
      <c r="E186" s="40">
        <f t="shared" si="19"/>
        <v>0</v>
      </c>
      <c r="F186" s="39">
        <f t="shared" si="20"/>
        <v>0</v>
      </c>
      <c r="G186" s="39">
        <f t="shared" si="24"/>
        <v>0</v>
      </c>
      <c r="H186" s="39">
        <f t="shared" si="25"/>
        <v>0</v>
      </c>
      <c r="I186" s="39">
        <f t="shared" si="21"/>
        <v>0</v>
      </c>
      <c r="J186" s="39">
        <f>SUM($H$18:$H186)</f>
        <v>23122.403467412321</v>
      </c>
    </row>
    <row r="187" spans="1:10">
      <c r="A187" s="36">
        <f t="shared" si="22"/>
        <v>170</v>
      </c>
      <c r="B187" s="37">
        <f t="shared" si="18"/>
        <v>106135</v>
      </c>
      <c r="C187" s="39">
        <f t="shared" si="23"/>
        <v>0</v>
      </c>
      <c r="D187" s="39">
        <f t="shared" si="26"/>
        <v>36853.733911235387</v>
      </c>
      <c r="E187" s="40">
        <f t="shared" si="19"/>
        <v>0</v>
      </c>
      <c r="F187" s="39">
        <f t="shared" si="20"/>
        <v>0</v>
      </c>
      <c r="G187" s="39">
        <f t="shared" si="24"/>
        <v>0</v>
      </c>
      <c r="H187" s="39">
        <f t="shared" si="25"/>
        <v>0</v>
      </c>
      <c r="I187" s="39">
        <f t="shared" si="21"/>
        <v>0</v>
      </c>
      <c r="J187" s="39">
        <f>SUM($H$18:$H187)</f>
        <v>23122.403467412321</v>
      </c>
    </row>
    <row r="188" spans="1:10">
      <c r="A188" s="36">
        <f t="shared" si="22"/>
        <v>171</v>
      </c>
      <c r="B188" s="37">
        <f t="shared" si="18"/>
        <v>106500</v>
      </c>
      <c r="C188" s="39">
        <f t="shared" si="23"/>
        <v>0</v>
      </c>
      <c r="D188" s="39">
        <f t="shared" si="26"/>
        <v>36853.733911235387</v>
      </c>
      <c r="E188" s="40">
        <f t="shared" si="19"/>
        <v>0</v>
      </c>
      <c r="F188" s="39">
        <f t="shared" si="20"/>
        <v>0</v>
      </c>
      <c r="G188" s="39">
        <f t="shared" si="24"/>
        <v>0</v>
      </c>
      <c r="H188" s="39">
        <f t="shared" si="25"/>
        <v>0</v>
      </c>
      <c r="I188" s="39">
        <f t="shared" si="21"/>
        <v>0</v>
      </c>
      <c r="J188" s="39">
        <f>SUM($H$18:$H188)</f>
        <v>23122.403467412321</v>
      </c>
    </row>
    <row r="189" spans="1:10">
      <c r="A189" s="36">
        <f t="shared" si="22"/>
        <v>172</v>
      </c>
      <c r="B189" s="37">
        <f t="shared" si="18"/>
        <v>106866</v>
      </c>
      <c r="C189" s="39">
        <f t="shared" si="23"/>
        <v>0</v>
      </c>
      <c r="D189" s="39">
        <f t="shared" si="26"/>
        <v>36853.733911235387</v>
      </c>
      <c r="E189" s="40">
        <f t="shared" si="19"/>
        <v>0</v>
      </c>
      <c r="F189" s="39">
        <f t="shared" si="20"/>
        <v>0</v>
      </c>
      <c r="G189" s="39">
        <f t="shared" si="24"/>
        <v>0</v>
      </c>
      <c r="H189" s="39">
        <f t="shared" si="25"/>
        <v>0</v>
      </c>
      <c r="I189" s="39">
        <f t="shared" si="21"/>
        <v>0</v>
      </c>
      <c r="J189" s="39">
        <f>SUM($H$18:$H189)</f>
        <v>23122.403467412321</v>
      </c>
    </row>
    <row r="190" spans="1:10">
      <c r="A190" s="36">
        <f t="shared" si="22"/>
        <v>173</v>
      </c>
      <c r="B190" s="37">
        <f t="shared" si="18"/>
        <v>107231</v>
      </c>
      <c r="C190" s="39">
        <f t="shared" si="23"/>
        <v>0</v>
      </c>
      <c r="D190" s="39">
        <f t="shared" si="26"/>
        <v>36853.733911235387</v>
      </c>
      <c r="E190" s="40">
        <f t="shared" si="19"/>
        <v>0</v>
      </c>
      <c r="F190" s="39">
        <f t="shared" si="20"/>
        <v>0</v>
      </c>
      <c r="G190" s="39">
        <f t="shared" si="24"/>
        <v>0</v>
      </c>
      <c r="H190" s="39">
        <f t="shared" si="25"/>
        <v>0</v>
      </c>
      <c r="I190" s="39">
        <f t="shared" si="21"/>
        <v>0</v>
      </c>
      <c r="J190" s="39">
        <f>SUM($H$18:$H190)</f>
        <v>23122.403467412321</v>
      </c>
    </row>
    <row r="191" spans="1:10">
      <c r="A191" s="36">
        <f t="shared" si="22"/>
        <v>174</v>
      </c>
      <c r="B191" s="37">
        <f t="shared" si="18"/>
        <v>107596</v>
      </c>
      <c r="C191" s="39">
        <f t="shared" si="23"/>
        <v>0</v>
      </c>
      <c r="D191" s="39">
        <f t="shared" si="26"/>
        <v>36853.733911235387</v>
      </c>
      <c r="E191" s="40">
        <f t="shared" si="19"/>
        <v>0</v>
      </c>
      <c r="F191" s="39">
        <f t="shared" si="20"/>
        <v>0</v>
      </c>
      <c r="G191" s="39">
        <f t="shared" si="24"/>
        <v>0</v>
      </c>
      <c r="H191" s="39">
        <f t="shared" si="25"/>
        <v>0</v>
      </c>
      <c r="I191" s="39">
        <f t="shared" si="21"/>
        <v>0</v>
      </c>
      <c r="J191" s="39">
        <f>SUM($H$18:$H191)</f>
        <v>23122.403467412321</v>
      </c>
    </row>
    <row r="192" spans="1:10">
      <c r="A192" s="36">
        <f t="shared" si="22"/>
        <v>175</v>
      </c>
      <c r="B192" s="37">
        <f t="shared" si="18"/>
        <v>107961</v>
      </c>
      <c r="C192" s="39">
        <f t="shared" si="23"/>
        <v>0</v>
      </c>
      <c r="D192" s="39">
        <f t="shared" si="26"/>
        <v>36853.733911235387</v>
      </c>
      <c r="E192" s="40">
        <f t="shared" si="19"/>
        <v>0</v>
      </c>
      <c r="F192" s="39">
        <f t="shared" si="20"/>
        <v>0</v>
      </c>
      <c r="G192" s="39">
        <f t="shared" si="24"/>
        <v>0</v>
      </c>
      <c r="H192" s="39">
        <f t="shared" si="25"/>
        <v>0</v>
      </c>
      <c r="I192" s="39">
        <f t="shared" si="21"/>
        <v>0</v>
      </c>
      <c r="J192" s="39">
        <f>SUM($H$18:$H192)</f>
        <v>23122.403467412321</v>
      </c>
    </row>
    <row r="193" spans="1:10">
      <c r="A193" s="36">
        <f t="shared" si="22"/>
        <v>176</v>
      </c>
      <c r="B193" s="37">
        <f t="shared" si="18"/>
        <v>108327</v>
      </c>
      <c r="C193" s="39">
        <f t="shared" si="23"/>
        <v>0</v>
      </c>
      <c r="D193" s="39">
        <f t="shared" si="26"/>
        <v>36853.733911235387</v>
      </c>
      <c r="E193" s="40">
        <f t="shared" si="19"/>
        <v>0</v>
      </c>
      <c r="F193" s="39">
        <f t="shared" si="20"/>
        <v>0</v>
      </c>
      <c r="G193" s="39">
        <f t="shared" si="24"/>
        <v>0</v>
      </c>
      <c r="H193" s="39">
        <f t="shared" si="25"/>
        <v>0</v>
      </c>
      <c r="I193" s="39">
        <f t="shared" si="21"/>
        <v>0</v>
      </c>
      <c r="J193" s="39">
        <f>SUM($H$18:$H193)</f>
        <v>23122.403467412321</v>
      </c>
    </row>
    <row r="194" spans="1:10">
      <c r="A194" s="36">
        <f t="shared" si="22"/>
        <v>177</v>
      </c>
      <c r="B194" s="37">
        <f t="shared" si="18"/>
        <v>108692</v>
      </c>
      <c r="C194" s="39">
        <f t="shared" si="23"/>
        <v>0</v>
      </c>
      <c r="D194" s="39">
        <f t="shared" si="26"/>
        <v>36853.733911235387</v>
      </c>
      <c r="E194" s="40">
        <f t="shared" si="19"/>
        <v>0</v>
      </c>
      <c r="F194" s="39">
        <f t="shared" si="20"/>
        <v>0</v>
      </c>
      <c r="G194" s="39">
        <f t="shared" si="24"/>
        <v>0</v>
      </c>
      <c r="H194" s="39">
        <f t="shared" si="25"/>
        <v>0</v>
      </c>
      <c r="I194" s="39">
        <f t="shared" si="21"/>
        <v>0</v>
      </c>
      <c r="J194" s="39">
        <f>SUM($H$18:$H194)</f>
        <v>23122.403467412321</v>
      </c>
    </row>
    <row r="195" spans="1:10">
      <c r="A195" s="36">
        <f t="shared" si="22"/>
        <v>178</v>
      </c>
      <c r="B195" s="37">
        <f t="shared" si="18"/>
        <v>109057</v>
      </c>
      <c r="C195" s="39">
        <f t="shared" si="23"/>
        <v>0</v>
      </c>
      <c r="D195" s="39">
        <f t="shared" si="26"/>
        <v>36853.733911235387</v>
      </c>
      <c r="E195" s="40">
        <f t="shared" si="19"/>
        <v>0</v>
      </c>
      <c r="F195" s="39">
        <f t="shared" si="20"/>
        <v>0</v>
      </c>
      <c r="G195" s="39">
        <f t="shared" si="24"/>
        <v>0</v>
      </c>
      <c r="H195" s="39">
        <f t="shared" si="25"/>
        <v>0</v>
      </c>
      <c r="I195" s="39">
        <f t="shared" si="21"/>
        <v>0</v>
      </c>
      <c r="J195" s="39">
        <f>SUM($H$18:$H195)</f>
        <v>23122.403467412321</v>
      </c>
    </row>
    <row r="196" spans="1:10">
      <c r="A196" s="36">
        <f t="shared" si="22"/>
        <v>179</v>
      </c>
      <c r="B196" s="37">
        <f t="shared" si="18"/>
        <v>109422</v>
      </c>
      <c r="C196" s="39">
        <f t="shared" si="23"/>
        <v>0</v>
      </c>
      <c r="D196" s="39">
        <f t="shared" si="26"/>
        <v>36853.733911235387</v>
      </c>
      <c r="E196" s="40">
        <f t="shared" si="19"/>
        <v>0</v>
      </c>
      <c r="F196" s="39">
        <f t="shared" si="20"/>
        <v>0</v>
      </c>
      <c r="G196" s="39">
        <f t="shared" si="24"/>
        <v>0</v>
      </c>
      <c r="H196" s="39">
        <f t="shared" si="25"/>
        <v>0</v>
      </c>
      <c r="I196" s="39">
        <f t="shared" si="21"/>
        <v>0</v>
      </c>
      <c r="J196" s="39">
        <f>SUM($H$18:$H196)</f>
        <v>23122.403467412321</v>
      </c>
    </row>
    <row r="197" spans="1:10">
      <c r="A197" s="36">
        <f t="shared" si="22"/>
        <v>180</v>
      </c>
      <c r="B197" s="37">
        <f t="shared" si="18"/>
        <v>109787</v>
      </c>
      <c r="C197" s="39">
        <f t="shared" si="23"/>
        <v>0</v>
      </c>
      <c r="D197" s="39">
        <f t="shared" si="26"/>
        <v>36853.733911235387</v>
      </c>
      <c r="E197" s="40">
        <f t="shared" si="19"/>
        <v>0</v>
      </c>
      <c r="F197" s="39">
        <f t="shared" si="20"/>
        <v>0</v>
      </c>
      <c r="G197" s="39">
        <f t="shared" si="24"/>
        <v>0</v>
      </c>
      <c r="H197" s="39">
        <f t="shared" si="25"/>
        <v>0</v>
      </c>
      <c r="I197" s="39">
        <f t="shared" si="21"/>
        <v>0</v>
      </c>
      <c r="J197" s="39">
        <f>SUM($H$18:$H197)</f>
        <v>23122.403467412321</v>
      </c>
    </row>
    <row r="198" spans="1:10">
      <c r="A198" s="36">
        <f t="shared" si="22"/>
        <v>181</v>
      </c>
      <c r="B198" s="37">
        <f t="shared" si="18"/>
        <v>110152</v>
      </c>
      <c r="C198" s="39">
        <f t="shared" si="23"/>
        <v>0</v>
      </c>
      <c r="D198" s="39">
        <f t="shared" si="26"/>
        <v>36853.733911235387</v>
      </c>
      <c r="E198" s="40">
        <f t="shared" si="19"/>
        <v>0</v>
      </c>
      <c r="F198" s="39">
        <f t="shared" si="20"/>
        <v>0</v>
      </c>
      <c r="G198" s="39">
        <f t="shared" si="24"/>
        <v>0</v>
      </c>
      <c r="H198" s="39">
        <f t="shared" si="25"/>
        <v>0</v>
      </c>
      <c r="I198" s="39">
        <f t="shared" si="21"/>
        <v>0</v>
      </c>
      <c r="J198" s="39">
        <f>SUM($H$18:$H198)</f>
        <v>23122.403467412321</v>
      </c>
    </row>
    <row r="199" spans="1:10">
      <c r="A199" s="36">
        <f t="shared" si="22"/>
        <v>182</v>
      </c>
      <c r="B199" s="37">
        <f t="shared" si="18"/>
        <v>110517</v>
      </c>
      <c r="C199" s="39">
        <f t="shared" si="23"/>
        <v>0</v>
      </c>
      <c r="D199" s="39">
        <f t="shared" si="26"/>
        <v>36853.733911235387</v>
      </c>
      <c r="E199" s="40">
        <f t="shared" si="19"/>
        <v>0</v>
      </c>
      <c r="F199" s="39">
        <f t="shared" si="20"/>
        <v>0</v>
      </c>
      <c r="G199" s="39">
        <f t="shared" si="24"/>
        <v>0</v>
      </c>
      <c r="H199" s="39">
        <f t="shared" si="25"/>
        <v>0</v>
      </c>
      <c r="I199" s="39">
        <f t="shared" si="21"/>
        <v>0</v>
      </c>
      <c r="J199" s="39">
        <f>SUM($H$18:$H199)</f>
        <v>23122.403467412321</v>
      </c>
    </row>
    <row r="200" spans="1:10">
      <c r="A200" s="36">
        <f t="shared" si="22"/>
        <v>183</v>
      </c>
      <c r="B200" s="37">
        <f t="shared" si="18"/>
        <v>110882</v>
      </c>
      <c r="C200" s="39">
        <f t="shared" si="23"/>
        <v>0</v>
      </c>
      <c r="D200" s="39">
        <f t="shared" si="26"/>
        <v>36853.733911235387</v>
      </c>
      <c r="E200" s="40">
        <f t="shared" si="19"/>
        <v>0</v>
      </c>
      <c r="F200" s="39">
        <f t="shared" si="20"/>
        <v>0</v>
      </c>
      <c r="G200" s="39">
        <f t="shared" si="24"/>
        <v>0</v>
      </c>
      <c r="H200" s="39">
        <f t="shared" si="25"/>
        <v>0</v>
      </c>
      <c r="I200" s="39">
        <f t="shared" si="21"/>
        <v>0</v>
      </c>
      <c r="J200" s="39">
        <f>SUM($H$18:$H200)</f>
        <v>23122.403467412321</v>
      </c>
    </row>
    <row r="201" spans="1:10">
      <c r="A201" s="36">
        <f t="shared" si="22"/>
        <v>184</v>
      </c>
      <c r="B201" s="37">
        <f t="shared" si="18"/>
        <v>111248</v>
      </c>
      <c r="C201" s="39">
        <f t="shared" si="23"/>
        <v>0</v>
      </c>
      <c r="D201" s="39">
        <f t="shared" si="26"/>
        <v>36853.733911235387</v>
      </c>
      <c r="E201" s="40">
        <f t="shared" si="19"/>
        <v>0</v>
      </c>
      <c r="F201" s="39">
        <f t="shared" si="20"/>
        <v>0</v>
      </c>
      <c r="G201" s="39">
        <f t="shared" si="24"/>
        <v>0</v>
      </c>
      <c r="H201" s="39">
        <f t="shared" si="25"/>
        <v>0</v>
      </c>
      <c r="I201" s="39">
        <f t="shared" si="21"/>
        <v>0</v>
      </c>
      <c r="J201" s="39">
        <f>SUM($H$18:$H201)</f>
        <v>23122.403467412321</v>
      </c>
    </row>
    <row r="202" spans="1:10">
      <c r="A202" s="36">
        <f t="shared" si="22"/>
        <v>185</v>
      </c>
      <c r="B202" s="37">
        <f t="shared" si="18"/>
        <v>111613</v>
      </c>
      <c r="C202" s="39">
        <f t="shared" si="23"/>
        <v>0</v>
      </c>
      <c r="D202" s="39">
        <f t="shared" si="26"/>
        <v>36853.733911235387</v>
      </c>
      <c r="E202" s="40">
        <f t="shared" si="19"/>
        <v>0</v>
      </c>
      <c r="F202" s="39">
        <f t="shared" si="20"/>
        <v>0</v>
      </c>
      <c r="G202" s="39">
        <f t="shared" si="24"/>
        <v>0</v>
      </c>
      <c r="H202" s="39">
        <f t="shared" si="25"/>
        <v>0</v>
      </c>
      <c r="I202" s="39">
        <f t="shared" si="21"/>
        <v>0</v>
      </c>
      <c r="J202" s="39">
        <f>SUM($H$18:$H202)</f>
        <v>23122.403467412321</v>
      </c>
    </row>
    <row r="203" spans="1:10">
      <c r="A203" s="36">
        <f t="shared" si="22"/>
        <v>186</v>
      </c>
      <c r="B203" s="37">
        <f t="shared" si="18"/>
        <v>111978</v>
      </c>
      <c r="C203" s="39">
        <f t="shared" si="23"/>
        <v>0</v>
      </c>
      <c r="D203" s="39">
        <f t="shared" si="26"/>
        <v>36853.733911235387</v>
      </c>
      <c r="E203" s="40">
        <f t="shared" si="19"/>
        <v>0</v>
      </c>
      <c r="F203" s="39">
        <f t="shared" si="20"/>
        <v>0</v>
      </c>
      <c r="G203" s="39">
        <f t="shared" si="24"/>
        <v>0</v>
      </c>
      <c r="H203" s="39">
        <f t="shared" si="25"/>
        <v>0</v>
      </c>
      <c r="I203" s="39">
        <f t="shared" si="21"/>
        <v>0</v>
      </c>
      <c r="J203" s="39">
        <f>SUM($H$18:$H203)</f>
        <v>23122.403467412321</v>
      </c>
    </row>
    <row r="204" spans="1:10">
      <c r="A204" s="36">
        <f t="shared" si="22"/>
        <v>187</v>
      </c>
      <c r="B204" s="37">
        <f t="shared" si="18"/>
        <v>112343</v>
      </c>
      <c r="C204" s="39">
        <f t="shared" si="23"/>
        <v>0</v>
      </c>
      <c r="D204" s="39">
        <f t="shared" si="26"/>
        <v>36853.733911235387</v>
      </c>
      <c r="E204" s="40">
        <f t="shared" si="19"/>
        <v>0</v>
      </c>
      <c r="F204" s="39">
        <f t="shared" si="20"/>
        <v>0</v>
      </c>
      <c r="G204" s="39">
        <f t="shared" si="24"/>
        <v>0</v>
      </c>
      <c r="H204" s="39">
        <f t="shared" si="25"/>
        <v>0</v>
      </c>
      <c r="I204" s="39">
        <f t="shared" si="21"/>
        <v>0</v>
      </c>
      <c r="J204" s="39">
        <f>SUM($H$18:$H204)</f>
        <v>23122.403467412321</v>
      </c>
    </row>
    <row r="205" spans="1:10">
      <c r="A205" s="36">
        <f t="shared" si="22"/>
        <v>188</v>
      </c>
      <c r="B205" s="37">
        <f t="shared" si="18"/>
        <v>112709</v>
      </c>
      <c r="C205" s="39">
        <f t="shared" si="23"/>
        <v>0</v>
      </c>
      <c r="D205" s="39">
        <f t="shared" si="26"/>
        <v>36853.733911235387</v>
      </c>
      <c r="E205" s="40">
        <f t="shared" si="19"/>
        <v>0</v>
      </c>
      <c r="F205" s="39">
        <f t="shared" si="20"/>
        <v>0</v>
      </c>
      <c r="G205" s="39">
        <f t="shared" si="24"/>
        <v>0</v>
      </c>
      <c r="H205" s="39">
        <f t="shared" si="25"/>
        <v>0</v>
      </c>
      <c r="I205" s="39">
        <f t="shared" si="21"/>
        <v>0</v>
      </c>
      <c r="J205" s="39">
        <f>SUM($H$18:$H205)</f>
        <v>23122.403467412321</v>
      </c>
    </row>
    <row r="206" spans="1:10">
      <c r="A206" s="36">
        <f t="shared" si="22"/>
        <v>189</v>
      </c>
      <c r="B206" s="37">
        <f t="shared" si="18"/>
        <v>113074</v>
      </c>
      <c r="C206" s="39">
        <f t="shared" si="23"/>
        <v>0</v>
      </c>
      <c r="D206" s="39">
        <f t="shared" si="26"/>
        <v>36853.733911235387</v>
      </c>
      <c r="E206" s="40">
        <f t="shared" si="19"/>
        <v>0</v>
      </c>
      <c r="F206" s="39">
        <f t="shared" si="20"/>
        <v>0</v>
      </c>
      <c r="G206" s="39">
        <f t="shared" si="24"/>
        <v>0</v>
      </c>
      <c r="H206" s="39">
        <f t="shared" si="25"/>
        <v>0</v>
      </c>
      <c r="I206" s="39">
        <f t="shared" si="21"/>
        <v>0</v>
      </c>
      <c r="J206" s="39">
        <f>SUM($H$18:$H206)</f>
        <v>23122.403467412321</v>
      </c>
    </row>
    <row r="207" spans="1:10">
      <c r="A207" s="36">
        <f t="shared" si="22"/>
        <v>190</v>
      </c>
      <c r="B207" s="37">
        <f t="shared" si="18"/>
        <v>113439</v>
      </c>
      <c r="C207" s="39">
        <f t="shared" si="23"/>
        <v>0</v>
      </c>
      <c r="D207" s="39">
        <f t="shared" si="26"/>
        <v>36853.733911235387</v>
      </c>
      <c r="E207" s="40">
        <f t="shared" si="19"/>
        <v>0</v>
      </c>
      <c r="F207" s="39">
        <f t="shared" si="20"/>
        <v>0</v>
      </c>
      <c r="G207" s="39">
        <f t="shared" si="24"/>
        <v>0</v>
      </c>
      <c r="H207" s="39">
        <f t="shared" si="25"/>
        <v>0</v>
      </c>
      <c r="I207" s="39">
        <f t="shared" si="21"/>
        <v>0</v>
      </c>
      <c r="J207" s="39">
        <f>SUM($H$18:$H207)</f>
        <v>23122.403467412321</v>
      </c>
    </row>
    <row r="208" spans="1:10">
      <c r="A208" s="36">
        <f t="shared" si="22"/>
        <v>191</v>
      </c>
      <c r="B208" s="37">
        <f t="shared" si="18"/>
        <v>113804</v>
      </c>
      <c r="C208" s="39">
        <f t="shared" si="23"/>
        <v>0</v>
      </c>
      <c r="D208" s="39">
        <f t="shared" si="26"/>
        <v>36853.733911235387</v>
      </c>
      <c r="E208" s="40">
        <f t="shared" si="19"/>
        <v>0</v>
      </c>
      <c r="F208" s="39">
        <f t="shared" si="20"/>
        <v>0</v>
      </c>
      <c r="G208" s="39">
        <f t="shared" si="24"/>
        <v>0</v>
      </c>
      <c r="H208" s="39">
        <f t="shared" si="25"/>
        <v>0</v>
      </c>
      <c r="I208" s="39">
        <f t="shared" si="21"/>
        <v>0</v>
      </c>
      <c r="J208" s="39">
        <f>SUM($H$18:$H208)</f>
        <v>23122.403467412321</v>
      </c>
    </row>
    <row r="209" spans="1:10">
      <c r="A209" s="36">
        <f t="shared" si="22"/>
        <v>192</v>
      </c>
      <c r="B209" s="37">
        <f t="shared" si="18"/>
        <v>114170</v>
      </c>
      <c r="C209" s="39">
        <f t="shared" si="23"/>
        <v>0</v>
      </c>
      <c r="D209" s="39">
        <f t="shared" si="26"/>
        <v>36853.733911235387</v>
      </c>
      <c r="E209" s="40">
        <f t="shared" si="19"/>
        <v>0</v>
      </c>
      <c r="F209" s="39">
        <f t="shared" si="20"/>
        <v>0</v>
      </c>
      <c r="G209" s="39">
        <f t="shared" si="24"/>
        <v>0</v>
      </c>
      <c r="H209" s="39">
        <f t="shared" si="25"/>
        <v>0</v>
      </c>
      <c r="I209" s="39">
        <f t="shared" si="21"/>
        <v>0</v>
      </c>
      <c r="J209" s="39">
        <f>SUM($H$18:$H209)</f>
        <v>23122.403467412321</v>
      </c>
    </row>
    <row r="210" spans="1:10">
      <c r="A210" s="36">
        <f t="shared" si="22"/>
        <v>193</v>
      </c>
      <c r="B210" s="37">
        <f t="shared" ref="B210:B273" si="27">IF(Pay_Num&lt;&gt;"",DATE(YEAR(Loan_Start),MONTH(Loan_Start)+(Pay_Num)*12/Num_Pmt_Per_Year,DAY(Loan_Start)),"")</f>
        <v>114535</v>
      </c>
      <c r="C210" s="39">
        <f t="shared" si="23"/>
        <v>0</v>
      </c>
      <c r="D210" s="39">
        <f t="shared" si="26"/>
        <v>36853.733911235387</v>
      </c>
      <c r="E210" s="40">
        <f t="shared" ref="E210:E273" si="28">IF(AND(Pay_Num&lt;&gt;"",Sched_Pay+Scheduled_Extra_Payments&lt;Beg_Bal),Scheduled_Extra_Payments,IF(AND(Pay_Num&lt;&gt;"",Beg_Bal-Sched_Pay&gt;0),Beg_Bal-Sched_Pay,IF(Pay_Num&lt;&gt;"",0,"")))</f>
        <v>0</v>
      </c>
      <c r="F210" s="39">
        <f t="shared" ref="F210:F273" si="29">IF(AND(Pay_Num&lt;&gt;"",Sched_Pay+Extra_Pay&lt;Beg_Bal),Sched_Pay+Extra_Pay,IF(Pay_Num&lt;&gt;"",Beg_Bal,""))</f>
        <v>0</v>
      </c>
      <c r="G210" s="39">
        <f t="shared" si="24"/>
        <v>0</v>
      </c>
      <c r="H210" s="39">
        <f t="shared" si="25"/>
        <v>0</v>
      </c>
      <c r="I210" s="39">
        <f t="shared" ref="I210:I273" si="30">IF(AND(Pay_Num&lt;&gt;"",Sched_Pay+Extra_Pay&lt;Beg_Bal),Beg_Bal-Princ,IF(Pay_Num&lt;&gt;"",0,""))</f>
        <v>0</v>
      </c>
      <c r="J210" s="39">
        <f>SUM($H$18:$H210)</f>
        <v>23122.403467412321</v>
      </c>
    </row>
    <row r="211" spans="1:10">
      <c r="A211" s="36">
        <f t="shared" ref="A211:A274" si="31">IF(Values_Entered,A210+1,"")</f>
        <v>194</v>
      </c>
      <c r="B211" s="37">
        <f t="shared" si="27"/>
        <v>114900</v>
      </c>
      <c r="C211" s="39">
        <f t="shared" ref="C211:C274" si="32">IF(Pay_Num&lt;&gt;"",I210,"")</f>
        <v>0</v>
      </c>
      <c r="D211" s="39">
        <f t="shared" si="26"/>
        <v>36853.733911235387</v>
      </c>
      <c r="E211" s="40">
        <f t="shared" si="28"/>
        <v>0</v>
      </c>
      <c r="F211" s="39">
        <f t="shared" si="29"/>
        <v>0</v>
      </c>
      <c r="G211" s="39">
        <f t="shared" ref="G211:G274" si="33">IF(Pay_Num&lt;&gt;"",Total_Pay-Int,"")</f>
        <v>0</v>
      </c>
      <c r="H211" s="39">
        <f t="shared" ref="H211:H274" si="34">IF(Pay_Num&lt;&gt;"",Beg_Bal*Interest_Rate/Num_Pmt_Per_Year,"")</f>
        <v>0</v>
      </c>
      <c r="I211" s="39">
        <f t="shared" si="30"/>
        <v>0</v>
      </c>
      <c r="J211" s="39">
        <f>SUM($H$18:$H211)</f>
        <v>23122.403467412321</v>
      </c>
    </row>
    <row r="212" spans="1:10">
      <c r="A212" s="36">
        <f t="shared" si="31"/>
        <v>195</v>
      </c>
      <c r="B212" s="37">
        <f t="shared" si="27"/>
        <v>115265</v>
      </c>
      <c r="C212" s="39">
        <f t="shared" si="32"/>
        <v>0</v>
      </c>
      <c r="D212" s="39">
        <f t="shared" ref="D212:D275" si="35">IF(Pay_Num&lt;&gt;"",Scheduled_Monthly_Payment,"")</f>
        <v>36853.733911235387</v>
      </c>
      <c r="E212" s="40">
        <f t="shared" si="28"/>
        <v>0</v>
      </c>
      <c r="F212" s="39">
        <f t="shared" si="29"/>
        <v>0</v>
      </c>
      <c r="G212" s="39">
        <f t="shared" si="33"/>
        <v>0</v>
      </c>
      <c r="H212" s="39">
        <f t="shared" si="34"/>
        <v>0</v>
      </c>
      <c r="I212" s="39">
        <f t="shared" si="30"/>
        <v>0</v>
      </c>
      <c r="J212" s="39">
        <f>SUM($H$18:$H212)</f>
        <v>23122.403467412321</v>
      </c>
    </row>
    <row r="213" spans="1:10">
      <c r="A213" s="36">
        <f t="shared" si="31"/>
        <v>196</v>
      </c>
      <c r="B213" s="37">
        <f t="shared" si="27"/>
        <v>115631</v>
      </c>
      <c r="C213" s="39">
        <f t="shared" si="32"/>
        <v>0</v>
      </c>
      <c r="D213" s="39">
        <f t="shared" si="35"/>
        <v>36853.733911235387</v>
      </c>
      <c r="E213" s="40">
        <f t="shared" si="28"/>
        <v>0</v>
      </c>
      <c r="F213" s="39">
        <f t="shared" si="29"/>
        <v>0</v>
      </c>
      <c r="G213" s="39">
        <f t="shared" si="33"/>
        <v>0</v>
      </c>
      <c r="H213" s="39">
        <f t="shared" si="34"/>
        <v>0</v>
      </c>
      <c r="I213" s="39">
        <f t="shared" si="30"/>
        <v>0</v>
      </c>
      <c r="J213" s="39">
        <f>SUM($H$18:$H213)</f>
        <v>23122.403467412321</v>
      </c>
    </row>
    <row r="214" spans="1:10">
      <c r="A214" s="36">
        <f t="shared" si="31"/>
        <v>197</v>
      </c>
      <c r="B214" s="37">
        <f t="shared" si="27"/>
        <v>115996</v>
      </c>
      <c r="C214" s="39">
        <f t="shared" si="32"/>
        <v>0</v>
      </c>
      <c r="D214" s="39">
        <f t="shared" si="35"/>
        <v>36853.733911235387</v>
      </c>
      <c r="E214" s="40">
        <f t="shared" si="28"/>
        <v>0</v>
      </c>
      <c r="F214" s="39">
        <f t="shared" si="29"/>
        <v>0</v>
      </c>
      <c r="G214" s="39">
        <f t="shared" si="33"/>
        <v>0</v>
      </c>
      <c r="H214" s="39">
        <f t="shared" si="34"/>
        <v>0</v>
      </c>
      <c r="I214" s="39">
        <f t="shared" si="30"/>
        <v>0</v>
      </c>
      <c r="J214" s="39">
        <f>SUM($H$18:$H214)</f>
        <v>23122.403467412321</v>
      </c>
    </row>
    <row r="215" spans="1:10">
      <c r="A215" s="36">
        <f t="shared" si="31"/>
        <v>198</v>
      </c>
      <c r="B215" s="37">
        <f t="shared" si="27"/>
        <v>116361</v>
      </c>
      <c r="C215" s="39">
        <f t="shared" si="32"/>
        <v>0</v>
      </c>
      <c r="D215" s="39">
        <f t="shared" si="35"/>
        <v>36853.733911235387</v>
      </c>
      <c r="E215" s="40">
        <f t="shared" si="28"/>
        <v>0</v>
      </c>
      <c r="F215" s="39">
        <f t="shared" si="29"/>
        <v>0</v>
      </c>
      <c r="G215" s="39">
        <f t="shared" si="33"/>
        <v>0</v>
      </c>
      <c r="H215" s="39">
        <f t="shared" si="34"/>
        <v>0</v>
      </c>
      <c r="I215" s="39">
        <f t="shared" si="30"/>
        <v>0</v>
      </c>
      <c r="J215" s="39">
        <f>SUM($H$18:$H215)</f>
        <v>23122.403467412321</v>
      </c>
    </row>
    <row r="216" spans="1:10">
      <c r="A216" s="36">
        <f t="shared" si="31"/>
        <v>199</v>
      </c>
      <c r="B216" s="37">
        <f t="shared" si="27"/>
        <v>116726</v>
      </c>
      <c r="C216" s="39">
        <f t="shared" si="32"/>
        <v>0</v>
      </c>
      <c r="D216" s="39">
        <f t="shared" si="35"/>
        <v>36853.733911235387</v>
      </c>
      <c r="E216" s="40">
        <f t="shared" si="28"/>
        <v>0</v>
      </c>
      <c r="F216" s="39">
        <f t="shared" si="29"/>
        <v>0</v>
      </c>
      <c r="G216" s="39">
        <f t="shared" si="33"/>
        <v>0</v>
      </c>
      <c r="H216" s="39">
        <f t="shared" si="34"/>
        <v>0</v>
      </c>
      <c r="I216" s="39">
        <f t="shared" si="30"/>
        <v>0</v>
      </c>
      <c r="J216" s="39">
        <f>SUM($H$18:$H216)</f>
        <v>23122.403467412321</v>
      </c>
    </row>
    <row r="217" spans="1:10">
      <c r="A217" s="36">
        <f t="shared" si="31"/>
        <v>200</v>
      </c>
      <c r="B217" s="37">
        <f t="shared" si="27"/>
        <v>117092</v>
      </c>
      <c r="C217" s="39">
        <f t="shared" si="32"/>
        <v>0</v>
      </c>
      <c r="D217" s="39">
        <f t="shared" si="35"/>
        <v>36853.733911235387</v>
      </c>
      <c r="E217" s="40">
        <f t="shared" si="28"/>
        <v>0</v>
      </c>
      <c r="F217" s="39">
        <f t="shared" si="29"/>
        <v>0</v>
      </c>
      <c r="G217" s="39">
        <f t="shared" si="33"/>
        <v>0</v>
      </c>
      <c r="H217" s="39">
        <f t="shared" si="34"/>
        <v>0</v>
      </c>
      <c r="I217" s="39">
        <f t="shared" si="30"/>
        <v>0</v>
      </c>
      <c r="J217" s="39">
        <f>SUM($H$18:$H217)</f>
        <v>23122.403467412321</v>
      </c>
    </row>
    <row r="218" spans="1:10">
      <c r="A218" s="36">
        <f t="shared" si="31"/>
        <v>201</v>
      </c>
      <c r="B218" s="37">
        <f t="shared" si="27"/>
        <v>117457</v>
      </c>
      <c r="C218" s="39">
        <f t="shared" si="32"/>
        <v>0</v>
      </c>
      <c r="D218" s="39">
        <f t="shared" si="35"/>
        <v>36853.733911235387</v>
      </c>
      <c r="E218" s="40">
        <f t="shared" si="28"/>
        <v>0</v>
      </c>
      <c r="F218" s="39">
        <f t="shared" si="29"/>
        <v>0</v>
      </c>
      <c r="G218" s="39">
        <f t="shared" si="33"/>
        <v>0</v>
      </c>
      <c r="H218" s="39">
        <f t="shared" si="34"/>
        <v>0</v>
      </c>
      <c r="I218" s="39">
        <f t="shared" si="30"/>
        <v>0</v>
      </c>
      <c r="J218" s="39">
        <f>SUM($H$18:$H218)</f>
        <v>23122.403467412321</v>
      </c>
    </row>
    <row r="219" spans="1:10">
      <c r="A219" s="36">
        <f t="shared" si="31"/>
        <v>202</v>
      </c>
      <c r="B219" s="37">
        <f t="shared" si="27"/>
        <v>117822</v>
      </c>
      <c r="C219" s="39">
        <f t="shared" si="32"/>
        <v>0</v>
      </c>
      <c r="D219" s="39">
        <f t="shared" si="35"/>
        <v>36853.733911235387</v>
      </c>
      <c r="E219" s="40">
        <f t="shared" si="28"/>
        <v>0</v>
      </c>
      <c r="F219" s="39">
        <f t="shared" si="29"/>
        <v>0</v>
      </c>
      <c r="G219" s="39">
        <f t="shared" si="33"/>
        <v>0</v>
      </c>
      <c r="H219" s="39">
        <f t="shared" si="34"/>
        <v>0</v>
      </c>
      <c r="I219" s="39">
        <f t="shared" si="30"/>
        <v>0</v>
      </c>
      <c r="J219" s="39">
        <f>SUM($H$18:$H219)</f>
        <v>23122.403467412321</v>
      </c>
    </row>
    <row r="220" spans="1:10">
      <c r="A220" s="36">
        <f t="shared" si="31"/>
        <v>203</v>
      </c>
      <c r="B220" s="37">
        <f t="shared" si="27"/>
        <v>118187</v>
      </c>
      <c r="C220" s="39">
        <f t="shared" si="32"/>
        <v>0</v>
      </c>
      <c r="D220" s="39">
        <f t="shared" si="35"/>
        <v>36853.733911235387</v>
      </c>
      <c r="E220" s="40">
        <f t="shared" si="28"/>
        <v>0</v>
      </c>
      <c r="F220" s="39">
        <f t="shared" si="29"/>
        <v>0</v>
      </c>
      <c r="G220" s="39">
        <f t="shared" si="33"/>
        <v>0</v>
      </c>
      <c r="H220" s="39">
        <f t="shared" si="34"/>
        <v>0</v>
      </c>
      <c r="I220" s="39">
        <f t="shared" si="30"/>
        <v>0</v>
      </c>
      <c r="J220" s="39">
        <f>SUM($H$18:$H220)</f>
        <v>23122.403467412321</v>
      </c>
    </row>
    <row r="221" spans="1:10">
      <c r="A221" s="36">
        <f t="shared" si="31"/>
        <v>204</v>
      </c>
      <c r="B221" s="37">
        <f t="shared" si="27"/>
        <v>118553</v>
      </c>
      <c r="C221" s="39">
        <f t="shared" si="32"/>
        <v>0</v>
      </c>
      <c r="D221" s="39">
        <f t="shared" si="35"/>
        <v>36853.733911235387</v>
      </c>
      <c r="E221" s="40">
        <f t="shared" si="28"/>
        <v>0</v>
      </c>
      <c r="F221" s="39">
        <f t="shared" si="29"/>
        <v>0</v>
      </c>
      <c r="G221" s="39">
        <f t="shared" si="33"/>
        <v>0</v>
      </c>
      <c r="H221" s="39">
        <f t="shared" si="34"/>
        <v>0</v>
      </c>
      <c r="I221" s="39">
        <f t="shared" si="30"/>
        <v>0</v>
      </c>
      <c r="J221" s="39">
        <f>SUM($H$18:$H221)</f>
        <v>23122.403467412321</v>
      </c>
    </row>
    <row r="222" spans="1:10">
      <c r="A222" s="36">
        <f t="shared" si="31"/>
        <v>205</v>
      </c>
      <c r="B222" s="37">
        <f t="shared" si="27"/>
        <v>118918</v>
      </c>
      <c r="C222" s="39">
        <f t="shared" si="32"/>
        <v>0</v>
      </c>
      <c r="D222" s="39">
        <f t="shared" si="35"/>
        <v>36853.733911235387</v>
      </c>
      <c r="E222" s="40">
        <f t="shared" si="28"/>
        <v>0</v>
      </c>
      <c r="F222" s="39">
        <f t="shared" si="29"/>
        <v>0</v>
      </c>
      <c r="G222" s="39">
        <f t="shared" si="33"/>
        <v>0</v>
      </c>
      <c r="H222" s="39">
        <f t="shared" si="34"/>
        <v>0</v>
      </c>
      <c r="I222" s="39">
        <f t="shared" si="30"/>
        <v>0</v>
      </c>
      <c r="J222" s="39">
        <f>SUM($H$18:$H222)</f>
        <v>23122.403467412321</v>
      </c>
    </row>
    <row r="223" spans="1:10">
      <c r="A223" s="36">
        <f t="shared" si="31"/>
        <v>206</v>
      </c>
      <c r="B223" s="37">
        <f t="shared" si="27"/>
        <v>119283</v>
      </c>
      <c r="C223" s="39">
        <f t="shared" si="32"/>
        <v>0</v>
      </c>
      <c r="D223" s="39">
        <f t="shared" si="35"/>
        <v>36853.733911235387</v>
      </c>
      <c r="E223" s="40">
        <f t="shared" si="28"/>
        <v>0</v>
      </c>
      <c r="F223" s="39">
        <f t="shared" si="29"/>
        <v>0</v>
      </c>
      <c r="G223" s="39">
        <f t="shared" si="33"/>
        <v>0</v>
      </c>
      <c r="H223" s="39">
        <f t="shared" si="34"/>
        <v>0</v>
      </c>
      <c r="I223" s="39">
        <f t="shared" si="30"/>
        <v>0</v>
      </c>
      <c r="J223" s="39">
        <f>SUM($H$18:$H223)</f>
        <v>23122.403467412321</v>
      </c>
    </row>
    <row r="224" spans="1:10">
      <c r="A224" s="36">
        <f t="shared" si="31"/>
        <v>207</v>
      </c>
      <c r="B224" s="37">
        <f t="shared" si="27"/>
        <v>119648</v>
      </c>
      <c r="C224" s="39">
        <f t="shared" si="32"/>
        <v>0</v>
      </c>
      <c r="D224" s="39">
        <f t="shared" si="35"/>
        <v>36853.733911235387</v>
      </c>
      <c r="E224" s="40">
        <f t="shared" si="28"/>
        <v>0</v>
      </c>
      <c r="F224" s="39">
        <f t="shared" si="29"/>
        <v>0</v>
      </c>
      <c r="G224" s="39">
        <f t="shared" si="33"/>
        <v>0</v>
      </c>
      <c r="H224" s="39">
        <f t="shared" si="34"/>
        <v>0</v>
      </c>
      <c r="I224" s="39">
        <f t="shared" si="30"/>
        <v>0</v>
      </c>
      <c r="J224" s="39">
        <f>SUM($H$18:$H224)</f>
        <v>23122.403467412321</v>
      </c>
    </row>
    <row r="225" spans="1:10">
      <c r="A225" s="36">
        <f t="shared" si="31"/>
        <v>208</v>
      </c>
      <c r="B225" s="37">
        <f t="shared" si="27"/>
        <v>120014</v>
      </c>
      <c r="C225" s="39">
        <f t="shared" si="32"/>
        <v>0</v>
      </c>
      <c r="D225" s="39">
        <f t="shared" si="35"/>
        <v>36853.733911235387</v>
      </c>
      <c r="E225" s="40">
        <f t="shared" si="28"/>
        <v>0</v>
      </c>
      <c r="F225" s="39">
        <f t="shared" si="29"/>
        <v>0</v>
      </c>
      <c r="G225" s="39">
        <f t="shared" si="33"/>
        <v>0</v>
      </c>
      <c r="H225" s="39">
        <f t="shared" si="34"/>
        <v>0</v>
      </c>
      <c r="I225" s="39">
        <f t="shared" si="30"/>
        <v>0</v>
      </c>
      <c r="J225" s="39">
        <f>SUM($H$18:$H225)</f>
        <v>23122.403467412321</v>
      </c>
    </row>
    <row r="226" spans="1:10">
      <c r="A226" s="36">
        <f t="shared" si="31"/>
        <v>209</v>
      </c>
      <c r="B226" s="37">
        <f t="shared" si="27"/>
        <v>120379</v>
      </c>
      <c r="C226" s="39">
        <f t="shared" si="32"/>
        <v>0</v>
      </c>
      <c r="D226" s="39">
        <f t="shared" si="35"/>
        <v>36853.733911235387</v>
      </c>
      <c r="E226" s="40">
        <f t="shared" si="28"/>
        <v>0</v>
      </c>
      <c r="F226" s="39">
        <f t="shared" si="29"/>
        <v>0</v>
      </c>
      <c r="G226" s="39">
        <f t="shared" si="33"/>
        <v>0</v>
      </c>
      <c r="H226" s="39">
        <f t="shared" si="34"/>
        <v>0</v>
      </c>
      <c r="I226" s="39">
        <f t="shared" si="30"/>
        <v>0</v>
      </c>
      <c r="J226" s="39">
        <f>SUM($H$18:$H226)</f>
        <v>23122.403467412321</v>
      </c>
    </row>
    <row r="227" spans="1:10">
      <c r="A227" s="36">
        <f t="shared" si="31"/>
        <v>210</v>
      </c>
      <c r="B227" s="37">
        <f t="shared" si="27"/>
        <v>120744</v>
      </c>
      <c r="C227" s="39">
        <f t="shared" si="32"/>
        <v>0</v>
      </c>
      <c r="D227" s="39">
        <f t="shared" si="35"/>
        <v>36853.733911235387</v>
      </c>
      <c r="E227" s="40">
        <f t="shared" si="28"/>
        <v>0</v>
      </c>
      <c r="F227" s="39">
        <f t="shared" si="29"/>
        <v>0</v>
      </c>
      <c r="G227" s="39">
        <f t="shared" si="33"/>
        <v>0</v>
      </c>
      <c r="H227" s="39">
        <f t="shared" si="34"/>
        <v>0</v>
      </c>
      <c r="I227" s="39">
        <f t="shared" si="30"/>
        <v>0</v>
      </c>
      <c r="J227" s="39">
        <f>SUM($H$18:$H227)</f>
        <v>23122.403467412321</v>
      </c>
    </row>
    <row r="228" spans="1:10">
      <c r="A228" s="36">
        <f t="shared" si="31"/>
        <v>211</v>
      </c>
      <c r="B228" s="37">
        <f t="shared" si="27"/>
        <v>121109</v>
      </c>
      <c r="C228" s="39">
        <f t="shared" si="32"/>
        <v>0</v>
      </c>
      <c r="D228" s="39">
        <f t="shared" si="35"/>
        <v>36853.733911235387</v>
      </c>
      <c r="E228" s="40">
        <f t="shared" si="28"/>
        <v>0</v>
      </c>
      <c r="F228" s="39">
        <f t="shared" si="29"/>
        <v>0</v>
      </c>
      <c r="G228" s="39">
        <f t="shared" si="33"/>
        <v>0</v>
      </c>
      <c r="H228" s="39">
        <f t="shared" si="34"/>
        <v>0</v>
      </c>
      <c r="I228" s="39">
        <f t="shared" si="30"/>
        <v>0</v>
      </c>
      <c r="J228" s="39">
        <f>SUM($H$18:$H228)</f>
        <v>23122.403467412321</v>
      </c>
    </row>
    <row r="229" spans="1:10">
      <c r="A229" s="36">
        <f t="shared" si="31"/>
        <v>212</v>
      </c>
      <c r="B229" s="37">
        <f t="shared" si="27"/>
        <v>121475</v>
      </c>
      <c r="C229" s="39">
        <f t="shared" si="32"/>
        <v>0</v>
      </c>
      <c r="D229" s="39">
        <f t="shared" si="35"/>
        <v>36853.733911235387</v>
      </c>
      <c r="E229" s="40">
        <f t="shared" si="28"/>
        <v>0</v>
      </c>
      <c r="F229" s="39">
        <f t="shared" si="29"/>
        <v>0</v>
      </c>
      <c r="G229" s="39">
        <f t="shared" si="33"/>
        <v>0</v>
      </c>
      <c r="H229" s="39">
        <f t="shared" si="34"/>
        <v>0</v>
      </c>
      <c r="I229" s="39">
        <f t="shared" si="30"/>
        <v>0</v>
      </c>
      <c r="J229" s="39">
        <f>SUM($H$18:$H229)</f>
        <v>23122.403467412321</v>
      </c>
    </row>
    <row r="230" spans="1:10">
      <c r="A230" s="36">
        <f t="shared" si="31"/>
        <v>213</v>
      </c>
      <c r="B230" s="37">
        <f t="shared" si="27"/>
        <v>121840</v>
      </c>
      <c r="C230" s="39">
        <f t="shared" si="32"/>
        <v>0</v>
      </c>
      <c r="D230" s="39">
        <f t="shared" si="35"/>
        <v>36853.733911235387</v>
      </c>
      <c r="E230" s="40">
        <f t="shared" si="28"/>
        <v>0</v>
      </c>
      <c r="F230" s="39">
        <f t="shared" si="29"/>
        <v>0</v>
      </c>
      <c r="G230" s="39">
        <f t="shared" si="33"/>
        <v>0</v>
      </c>
      <c r="H230" s="39">
        <f t="shared" si="34"/>
        <v>0</v>
      </c>
      <c r="I230" s="39">
        <f t="shared" si="30"/>
        <v>0</v>
      </c>
      <c r="J230" s="39">
        <f>SUM($H$18:$H230)</f>
        <v>23122.403467412321</v>
      </c>
    </row>
    <row r="231" spans="1:10">
      <c r="A231" s="36">
        <f t="shared" si="31"/>
        <v>214</v>
      </c>
      <c r="B231" s="37">
        <f t="shared" si="27"/>
        <v>122205</v>
      </c>
      <c r="C231" s="39">
        <f t="shared" si="32"/>
        <v>0</v>
      </c>
      <c r="D231" s="39">
        <f t="shared" si="35"/>
        <v>36853.733911235387</v>
      </c>
      <c r="E231" s="40">
        <f t="shared" si="28"/>
        <v>0</v>
      </c>
      <c r="F231" s="39">
        <f t="shared" si="29"/>
        <v>0</v>
      </c>
      <c r="G231" s="39">
        <f t="shared" si="33"/>
        <v>0</v>
      </c>
      <c r="H231" s="39">
        <f t="shared" si="34"/>
        <v>0</v>
      </c>
      <c r="I231" s="39">
        <f t="shared" si="30"/>
        <v>0</v>
      </c>
      <c r="J231" s="39">
        <f>SUM($H$18:$H231)</f>
        <v>23122.403467412321</v>
      </c>
    </row>
    <row r="232" spans="1:10">
      <c r="A232" s="36">
        <f t="shared" si="31"/>
        <v>215</v>
      </c>
      <c r="B232" s="37">
        <f t="shared" si="27"/>
        <v>122570</v>
      </c>
      <c r="C232" s="39">
        <f t="shared" si="32"/>
        <v>0</v>
      </c>
      <c r="D232" s="39">
        <f t="shared" si="35"/>
        <v>36853.733911235387</v>
      </c>
      <c r="E232" s="40">
        <f t="shared" si="28"/>
        <v>0</v>
      </c>
      <c r="F232" s="39">
        <f t="shared" si="29"/>
        <v>0</v>
      </c>
      <c r="G232" s="39">
        <f t="shared" si="33"/>
        <v>0</v>
      </c>
      <c r="H232" s="39">
        <f t="shared" si="34"/>
        <v>0</v>
      </c>
      <c r="I232" s="39">
        <f t="shared" si="30"/>
        <v>0</v>
      </c>
      <c r="J232" s="39">
        <f>SUM($H$18:$H232)</f>
        <v>23122.403467412321</v>
      </c>
    </row>
    <row r="233" spans="1:10">
      <c r="A233" s="36">
        <f t="shared" si="31"/>
        <v>216</v>
      </c>
      <c r="B233" s="37">
        <f t="shared" si="27"/>
        <v>122936</v>
      </c>
      <c r="C233" s="39">
        <f t="shared" si="32"/>
        <v>0</v>
      </c>
      <c r="D233" s="39">
        <f t="shared" si="35"/>
        <v>36853.733911235387</v>
      </c>
      <c r="E233" s="40">
        <f t="shared" si="28"/>
        <v>0</v>
      </c>
      <c r="F233" s="39">
        <f t="shared" si="29"/>
        <v>0</v>
      </c>
      <c r="G233" s="39">
        <f t="shared" si="33"/>
        <v>0</v>
      </c>
      <c r="H233" s="39">
        <f t="shared" si="34"/>
        <v>0</v>
      </c>
      <c r="I233" s="39">
        <f t="shared" si="30"/>
        <v>0</v>
      </c>
      <c r="J233" s="39">
        <f>SUM($H$18:$H233)</f>
        <v>23122.403467412321</v>
      </c>
    </row>
    <row r="234" spans="1:10">
      <c r="A234" s="36">
        <f t="shared" si="31"/>
        <v>217</v>
      </c>
      <c r="B234" s="37">
        <f t="shared" si="27"/>
        <v>123301</v>
      </c>
      <c r="C234" s="39">
        <f t="shared" si="32"/>
        <v>0</v>
      </c>
      <c r="D234" s="39">
        <f t="shared" si="35"/>
        <v>36853.733911235387</v>
      </c>
      <c r="E234" s="40">
        <f t="shared" si="28"/>
        <v>0</v>
      </c>
      <c r="F234" s="39">
        <f t="shared" si="29"/>
        <v>0</v>
      </c>
      <c r="G234" s="39">
        <f t="shared" si="33"/>
        <v>0</v>
      </c>
      <c r="H234" s="39">
        <f t="shared" si="34"/>
        <v>0</v>
      </c>
      <c r="I234" s="39">
        <f t="shared" si="30"/>
        <v>0</v>
      </c>
      <c r="J234" s="39">
        <f>SUM($H$18:$H234)</f>
        <v>23122.403467412321</v>
      </c>
    </row>
    <row r="235" spans="1:10">
      <c r="A235" s="36">
        <f t="shared" si="31"/>
        <v>218</v>
      </c>
      <c r="B235" s="37">
        <f t="shared" si="27"/>
        <v>123666</v>
      </c>
      <c r="C235" s="39">
        <f t="shared" si="32"/>
        <v>0</v>
      </c>
      <c r="D235" s="39">
        <f t="shared" si="35"/>
        <v>36853.733911235387</v>
      </c>
      <c r="E235" s="40">
        <f t="shared" si="28"/>
        <v>0</v>
      </c>
      <c r="F235" s="39">
        <f t="shared" si="29"/>
        <v>0</v>
      </c>
      <c r="G235" s="39">
        <f t="shared" si="33"/>
        <v>0</v>
      </c>
      <c r="H235" s="39">
        <f t="shared" si="34"/>
        <v>0</v>
      </c>
      <c r="I235" s="39">
        <f t="shared" si="30"/>
        <v>0</v>
      </c>
      <c r="J235" s="39">
        <f>SUM($H$18:$H235)</f>
        <v>23122.403467412321</v>
      </c>
    </row>
    <row r="236" spans="1:10">
      <c r="A236" s="36">
        <f t="shared" si="31"/>
        <v>219</v>
      </c>
      <c r="B236" s="37">
        <f t="shared" si="27"/>
        <v>124031</v>
      </c>
      <c r="C236" s="39">
        <f t="shared" si="32"/>
        <v>0</v>
      </c>
      <c r="D236" s="39">
        <f t="shared" si="35"/>
        <v>36853.733911235387</v>
      </c>
      <c r="E236" s="40">
        <f t="shared" si="28"/>
        <v>0</v>
      </c>
      <c r="F236" s="39">
        <f t="shared" si="29"/>
        <v>0</v>
      </c>
      <c r="G236" s="39">
        <f t="shared" si="33"/>
        <v>0</v>
      </c>
      <c r="H236" s="39">
        <f t="shared" si="34"/>
        <v>0</v>
      </c>
      <c r="I236" s="39">
        <f t="shared" si="30"/>
        <v>0</v>
      </c>
      <c r="J236" s="39">
        <f>SUM($H$18:$H236)</f>
        <v>23122.403467412321</v>
      </c>
    </row>
    <row r="237" spans="1:10">
      <c r="A237" s="36">
        <f t="shared" si="31"/>
        <v>220</v>
      </c>
      <c r="B237" s="37">
        <f t="shared" si="27"/>
        <v>124397</v>
      </c>
      <c r="C237" s="39">
        <f t="shared" si="32"/>
        <v>0</v>
      </c>
      <c r="D237" s="39">
        <f t="shared" si="35"/>
        <v>36853.733911235387</v>
      </c>
      <c r="E237" s="40">
        <f t="shared" si="28"/>
        <v>0</v>
      </c>
      <c r="F237" s="39">
        <f t="shared" si="29"/>
        <v>0</v>
      </c>
      <c r="G237" s="39">
        <f t="shared" si="33"/>
        <v>0</v>
      </c>
      <c r="H237" s="39">
        <f t="shared" si="34"/>
        <v>0</v>
      </c>
      <c r="I237" s="39">
        <f t="shared" si="30"/>
        <v>0</v>
      </c>
      <c r="J237" s="39">
        <f>SUM($H$18:$H237)</f>
        <v>23122.403467412321</v>
      </c>
    </row>
    <row r="238" spans="1:10">
      <c r="A238" s="36">
        <f t="shared" si="31"/>
        <v>221</v>
      </c>
      <c r="B238" s="37">
        <f t="shared" si="27"/>
        <v>124762</v>
      </c>
      <c r="C238" s="39">
        <f t="shared" si="32"/>
        <v>0</v>
      </c>
      <c r="D238" s="39">
        <f t="shared" si="35"/>
        <v>36853.733911235387</v>
      </c>
      <c r="E238" s="40">
        <f t="shared" si="28"/>
        <v>0</v>
      </c>
      <c r="F238" s="39">
        <f t="shared" si="29"/>
        <v>0</v>
      </c>
      <c r="G238" s="39">
        <f t="shared" si="33"/>
        <v>0</v>
      </c>
      <c r="H238" s="39">
        <f t="shared" si="34"/>
        <v>0</v>
      </c>
      <c r="I238" s="39">
        <f t="shared" si="30"/>
        <v>0</v>
      </c>
      <c r="J238" s="39">
        <f>SUM($H$18:$H238)</f>
        <v>23122.403467412321</v>
      </c>
    </row>
    <row r="239" spans="1:10">
      <c r="A239" s="36">
        <f t="shared" si="31"/>
        <v>222</v>
      </c>
      <c r="B239" s="37">
        <f t="shared" si="27"/>
        <v>125127</v>
      </c>
      <c r="C239" s="39">
        <f t="shared" si="32"/>
        <v>0</v>
      </c>
      <c r="D239" s="39">
        <f t="shared" si="35"/>
        <v>36853.733911235387</v>
      </c>
      <c r="E239" s="40">
        <f t="shared" si="28"/>
        <v>0</v>
      </c>
      <c r="F239" s="39">
        <f t="shared" si="29"/>
        <v>0</v>
      </c>
      <c r="G239" s="39">
        <f t="shared" si="33"/>
        <v>0</v>
      </c>
      <c r="H239" s="39">
        <f t="shared" si="34"/>
        <v>0</v>
      </c>
      <c r="I239" s="39">
        <f t="shared" si="30"/>
        <v>0</v>
      </c>
      <c r="J239" s="39">
        <f>SUM($H$18:$H239)</f>
        <v>23122.403467412321</v>
      </c>
    </row>
    <row r="240" spans="1:10">
      <c r="A240" s="36">
        <f t="shared" si="31"/>
        <v>223</v>
      </c>
      <c r="B240" s="37">
        <f t="shared" si="27"/>
        <v>125492</v>
      </c>
      <c r="C240" s="39">
        <f t="shared" si="32"/>
        <v>0</v>
      </c>
      <c r="D240" s="39">
        <f t="shared" si="35"/>
        <v>36853.733911235387</v>
      </c>
      <c r="E240" s="40">
        <f t="shared" si="28"/>
        <v>0</v>
      </c>
      <c r="F240" s="39">
        <f t="shared" si="29"/>
        <v>0</v>
      </c>
      <c r="G240" s="39">
        <f t="shared" si="33"/>
        <v>0</v>
      </c>
      <c r="H240" s="39">
        <f t="shared" si="34"/>
        <v>0</v>
      </c>
      <c r="I240" s="39">
        <f t="shared" si="30"/>
        <v>0</v>
      </c>
      <c r="J240" s="39">
        <f>SUM($H$18:$H240)</f>
        <v>23122.403467412321</v>
      </c>
    </row>
    <row r="241" spans="1:10">
      <c r="A241" s="36">
        <f t="shared" si="31"/>
        <v>224</v>
      </c>
      <c r="B241" s="37">
        <f t="shared" si="27"/>
        <v>125858</v>
      </c>
      <c r="C241" s="39">
        <f t="shared" si="32"/>
        <v>0</v>
      </c>
      <c r="D241" s="39">
        <f t="shared" si="35"/>
        <v>36853.733911235387</v>
      </c>
      <c r="E241" s="40">
        <f t="shared" si="28"/>
        <v>0</v>
      </c>
      <c r="F241" s="39">
        <f t="shared" si="29"/>
        <v>0</v>
      </c>
      <c r="G241" s="39">
        <f t="shared" si="33"/>
        <v>0</v>
      </c>
      <c r="H241" s="39">
        <f t="shared" si="34"/>
        <v>0</v>
      </c>
      <c r="I241" s="39">
        <f t="shared" si="30"/>
        <v>0</v>
      </c>
      <c r="J241" s="39">
        <f>SUM($H$18:$H241)</f>
        <v>23122.403467412321</v>
      </c>
    </row>
    <row r="242" spans="1:10">
      <c r="A242" s="36">
        <f t="shared" si="31"/>
        <v>225</v>
      </c>
      <c r="B242" s="37">
        <f t="shared" si="27"/>
        <v>126223</v>
      </c>
      <c r="C242" s="39">
        <f t="shared" si="32"/>
        <v>0</v>
      </c>
      <c r="D242" s="39">
        <f t="shared" si="35"/>
        <v>36853.733911235387</v>
      </c>
      <c r="E242" s="40">
        <f t="shared" si="28"/>
        <v>0</v>
      </c>
      <c r="F242" s="39">
        <f t="shared" si="29"/>
        <v>0</v>
      </c>
      <c r="G242" s="39">
        <f t="shared" si="33"/>
        <v>0</v>
      </c>
      <c r="H242" s="39">
        <f t="shared" si="34"/>
        <v>0</v>
      </c>
      <c r="I242" s="39">
        <f t="shared" si="30"/>
        <v>0</v>
      </c>
      <c r="J242" s="39">
        <f>SUM($H$18:$H242)</f>
        <v>23122.403467412321</v>
      </c>
    </row>
    <row r="243" spans="1:10">
      <c r="A243" s="36">
        <f t="shared" si="31"/>
        <v>226</v>
      </c>
      <c r="B243" s="37">
        <f t="shared" si="27"/>
        <v>126588</v>
      </c>
      <c r="C243" s="39">
        <f t="shared" si="32"/>
        <v>0</v>
      </c>
      <c r="D243" s="39">
        <f t="shared" si="35"/>
        <v>36853.733911235387</v>
      </c>
      <c r="E243" s="40">
        <f t="shared" si="28"/>
        <v>0</v>
      </c>
      <c r="F243" s="39">
        <f t="shared" si="29"/>
        <v>0</v>
      </c>
      <c r="G243" s="39">
        <f t="shared" si="33"/>
        <v>0</v>
      </c>
      <c r="H243" s="39">
        <f t="shared" si="34"/>
        <v>0</v>
      </c>
      <c r="I243" s="39">
        <f t="shared" si="30"/>
        <v>0</v>
      </c>
      <c r="J243" s="39">
        <f>SUM($H$18:$H243)</f>
        <v>23122.403467412321</v>
      </c>
    </row>
    <row r="244" spans="1:10">
      <c r="A244" s="36">
        <f t="shared" si="31"/>
        <v>227</v>
      </c>
      <c r="B244" s="37">
        <f t="shared" si="27"/>
        <v>126953</v>
      </c>
      <c r="C244" s="39">
        <f t="shared" si="32"/>
        <v>0</v>
      </c>
      <c r="D244" s="39">
        <f t="shared" si="35"/>
        <v>36853.733911235387</v>
      </c>
      <c r="E244" s="40">
        <f t="shared" si="28"/>
        <v>0</v>
      </c>
      <c r="F244" s="39">
        <f t="shared" si="29"/>
        <v>0</v>
      </c>
      <c r="G244" s="39">
        <f t="shared" si="33"/>
        <v>0</v>
      </c>
      <c r="H244" s="39">
        <f t="shared" si="34"/>
        <v>0</v>
      </c>
      <c r="I244" s="39">
        <f t="shared" si="30"/>
        <v>0</v>
      </c>
      <c r="J244" s="39">
        <f>SUM($H$18:$H244)</f>
        <v>23122.403467412321</v>
      </c>
    </row>
    <row r="245" spans="1:10">
      <c r="A245" s="36">
        <f t="shared" si="31"/>
        <v>228</v>
      </c>
      <c r="B245" s="37">
        <f t="shared" si="27"/>
        <v>127319</v>
      </c>
      <c r="C245" s="39">
        <f t="shared" si="32"/>
        <v>0</v>
      </c>
      <c r="D245" s="39">
        <f t="shared" si="35"/>
        <v>36853.733911235387</v>
      </c>
      <c r="E245" s="40">
        <f t="shared" si="28"/>
        <v>0</v>
      </c>
      <c r="F245" s="39">
        <f t="shared" si="29"/>
        <v>0</v>
      </c>
      <c r="G245" s="39">
        <f t="shared" si="33"/>
        <v>0</v>
      </c>
      <c r="H245" s="39">
        <f t="shared" si="34"/>
        <v>0</v>
      </c>
      <c r="I245" s="39">
        <f t="shared" si="30"/>
        <v>0</v>
      </c>
      <c r="J245" s="39">
        <f>SUM($H$18:$H245)</f>
        <v>23122.403467412321</v>
      </c>
    </row>
    <row r="246" spans="1:10">
      <c r="A246" s="36">
        <f t="shared" si="31"/>
        <v>229</v>
      </c>
      <c r="B246" s="37">
        <f t="shared" si="27"/>
        <v>127684</v>
      </c>
      <c r="C246" s="39">
        <f t="shared" si="32"/>
        <v>0</v>
      </c>
      <c r="D246" s="39">
        <f t="shared" si="35"/>
        <v>36853.733911235387</v>
      </c>
      <c r="E246" s="40">
        <f t="shared" si="28"/>
        <v>0</v>
      </c>
      <c r="F246" s="39">
        <f t="shared" si="29"/>
        <v>0</v>
      </c>
      <c r="G246" s="39">
        <f t="shared" si="33"/>
        <v>0</v>
      </c>
      <c r="H246" s="39">
        <f t="shared" si="34"/>
        <v>0</v>
      </c>
      <c r="I246" s="39">
        <f t="shared" si="30"/>
        <v>0</v>
      </c>
      <c r="J246" s="39">
        <f>SUM($H$18:$H246)</f>
        <v>23122.403467412321</v>
      </c>
    </row>
    <row r="247" spans="1:10">
      <c r="A247" s="36">
        <f t="shared" si="31"/>
        <v>230</v>
      </c>
      <c r="B247" s="37">
        <f t="shared" si="27"/>
        <v>128049</v>
      </c>
      <c r="C247" s="39">
        <f t="shared" si="32"/>
        <v>0</v>
      </c>
      <c r="D247" s="39">
        <f t="shared" si="35"/>
        <v>36853.733911235387</v>
      </c>
      <c r="E247" s="40">
        <f t="shared" si="28"/>
        <v>0</v>
      </c>
      <c r="F247" s="39">
        <f t="shared" si="29"/>
        <v>0</v>
      </c>
      <c r="G247" s="39">
        <f t="shared" si="33"/>
        <v>0</v>
      </c>
      <c r="H247" s="39">
        <f t="shared" si="34"/>
        <v>0</v>
      </c>
      <c r="I247" s="39">
        <f t="shared" si="30"/>
        <v>0</v>
      </c>
      <c r="J247" s="39">
        <f>SUM($H$18:$H247)</f>
        <v>23122.403467412321</v>
      </c>
    </row>
    <row r="248" spans="1:10">
      <c r="A248" s="36">
        <f t="shared" si="31"/>
        <v>231</v>
      </c>
      <c r="B248" s="37">
        <f t="shared" si="27"/>
        <v>128414</v>
      </c>
      <c r="C248" s="39">
        <f t="shared" si="32"/>
        <v>0</v>
      </c>
      <c r="D248" s="39">
        <f t="shared" si="35"/>
        <v>36853.733911235387</v>
      </c>
      <c r="E248" s="40">
        <f t="shared" si="28"/>
        <v>0</v>
      </c>
      <c r="F248" s="39">
        <f t="shared" si="29"/>
        <v>0</v>
      </c>
      <c r="G248" s="39">
        <f t="shared" si="33"/>
        <v>0</v>
      </c>
      <c r="H248" s="39">
        <f t="shared" si="34"/>
        <v>0</v>
      </c>
      <c r="I248" s="39">
        <f t="shared" si="30"/>
        <v>0</v>
      </c>
      <c r="J248" s="39">
        <f>SUM($H$18:$H248)</f>
        <v>23122.403467412321</v>
      </c>
    </row>
    <row r="249" spans="1:10">
      <c r="A249" s="36">
        <f t="shared" si="31"/>
        <v>232</v>
      </c>
      <c r="B249" s="37">
        <f t="shared" si="27"/>
        <v>128780</v>
      </c>
      <c r="C249" s="39">
        <f t="shared" si="32"/>
        <v>0</v>
      </c>
      <c r="D249" s="39">
        <f t="shared" si="35"/>
        <v>36853.733911235387</v>
      </c>
      <c r="E249" s="40">
        <f t="shared" si="28"/>
        <v>0</v>
      </c>
      <c r="F249" s="39">
        <f t="shared" si="29"/>
        <v>0</v>
      </c>
      <c r="G249" s="39">
        <f t="shared" si="33"/>
        <v>0</v>
      </c>
      <c r="H249" s="39">
        <f t="shared" si="34"/>
        <v>0</v>
      </c>
      <c r="I249" s="39">
        <f t="shared" si="30"/>
        <v>0</v>
      </c>
      <c r="J249" s="39">
        <f>SUM($H$18:$H249)</f>
        <v>23122.403467412321</v>
      </c>
    </row>
    <row r="250" spans="1:10">
      <c r="A250" s="36">
        <f t="shared" si="31"/>
        <v>233</v>
      </c>
      <c r="B250" s="37">
        <f t="shared" si="27"/>
        <v>129145</v>
      </c>
      <c r="C250" s="39">
        <f t="shared" si="32"/>
        <v>0</v>
      </c>
      <c r="D250" s="39">
        <f t="shared" si="35"/>
        <v>36853.733911235387</v>
      </c>
      <c r="E250" s="40">
        <f t="shared" si="28"/>
        <v>0</v>
      </c>
      <c r="F250" s="39">
        <f t="shared" si="29"/>
        <v>0</v>
      </c>
      <c r="G250" s="39">
        <f t="shared" si="33"/>
        <v>0</v>
      </c>
      <c r="H250" s="39">
        <f t="shared" si="34"/>
        <v>0</v>
      </c>
      <c r="I250" s="39">
        <f t="shared" si="30"/>
        <v>0</v>
      </c>
      <c r="J250" s="39">
        <f>SUM($H$18:$H250)</f>
        <v>23122.403467412321</v>
      </c>
    </row>
    <row r="251" spans="1:10">
      <c r="A251" s="36">
        <f t="shared" si="31"/>
        <v>234</v>
      </c>
      <c r="B251" s="37">
        <f t="shared" si="27"/>
        <v>129510</v>
      </c>
      <c r="C251" s="39">
        <f t="shared" si="32"/>
        <v>0</v>
      </c>
      <c r="D251" s="39">
        <f t="shared" si="35"/>
        <v>36853.733911235387</v>
      </c>
      <c r="E251" s="40">
        <f t="shared" si="28"/>
        <v>0</v>
      </c>
      <c r="F251" s="39">
        <f t="shared" si="29"/>
        <v>0</v>
      </c>
      <c r="G251" s="39">
        <f t="shared" si="33"/>
        <v>0</v>
      </c>
      <c r="H251" s="39">
        <f t="shared" si="34"/>
        <v>0</v>
      </c>
      <c r="I251" s="39">
        <f t="shared" si="30"/>
        <v>0</v>
      </c>
      <c r="J251" s="39">
        <f>SUM($H$18:$H251)</f>
        <v>23122.403467412321</v>
      </c>
    </row>
    <row r="252" spans="1:10">
      <c r="A252" s="36">
        <f t="shared" si="31"/>
        <v>235</v>
      </c>
      <c r="B252" s="37">
        <f t="shared" si="27"/>
        <v>129875</v>
      </c>
      <c r="C252" s="39">
        <f t="shared" si="32"/>
        <v>0</v>
      </c>
      <c r="D252" s="39">
        <f t="shared" si="35"/>
        <v>36853.733911235387</v>
      </c>
      <c r="E252" s="40">
        <f t="shared" si="28"/>
        <v>0</v>
      </c>
      <c r="F252" s="39">
        <f t="shared" si="29"/>
        <v>0</v>
      </c>
      <c r="G252" s="39">
        <f t="shared" si="33"/>
        <v>0</v>
      </c>
      <c r="H252" s="39">
        <f t="shared" si="34"/>
        <v>0</v>
      </c>
      <c r="I252" s="39">
        <f t="shared" si="30"/>
        <v>0</v>
      </c>
      <c r="J252" s="39">
        <f>SUM($H$18:$H252)</f>
        <v>23122.403467412321</v>
      </c>
    </row>
    <row r="253" spans="1:10">
      <c r="A253" s="36">
        <f t="shared" si="31"/>
        <v>236</v>
      </c>
      <c r="B253" s="37">
        <f t="shared" si="27"/>
        <v>130241</v>
      </c>
      <c r="C253" s="39">
        <f t="shared" si="32"/>
        <v>0</v>
      </c>
      <c r="D253" s="39">
        <f t="shared" si="35"/>
        <v>36853.733911235387</v>
      </c>
      <c r="E253" s="40">
        <f t="shared" si="28"/>
        <v>0</v>
      </c>
      <c r="F253" s="39">
        <f t="shared" si="29"/>
        <v>0</v>
      </c>
      <c r="G253" s="39">
        <f t="shared" si="33"/>
        <v>0</v>
      </c>
      <c r="H253" s="39">
        <f t="shared" si="34"/>
        <v>0</v>
      </c>
      <c r="I253" s="39">
        <f t="shared" si="30"/>
        <v>0</v>
      </c>
      <c r="J253" s="39">
        <f>SUM($H$18:$H253)</f>
        <v>23122.403467412321</v>
      </c>
    </row>
    <row r="254" spans="1:10">
      <c r="A254" s="36">
        <f t="shared" si="31"/>
        <v>237</v>
      </c>
      <c r="B254" s="37">
        <f t="shared" si="27"/>
        <v>130606</v>
      </c>
      <c r="C254" s="39">
        <f t="shared" si="32"/>
        <v>0</v>
      </c>
      <c r="D254" s="39">
        <f t="shared" si="35"/>
        <v>36853.733911235387</v>
      </c>
      <c r="E254" s="40">
        <f t="shared" si="28"/>
        <v>0</v>
      </c>
      <c r="F254" s="39">
        <f t="shared" si="29"/>
        <v>0</v>
      </c>
      <c r="G254" s="39">
        <f t="shared" si="33"/>
        <v>0</v>
      </c>
      <c r="H254" s="39">
        <f t="shared" si="34"/>
        <v>0</v>
      </c>
      <c r="I254" s="39">
        <f t="shared" si="30"/>
        <v>0</v>
      </c>
      <c r="J254" s="39">
        <f>SUM($H$18:$H254)</f>
        <v>23122.403467412321</v>
      </c>
    </row>
    <row r="255" spans="1:10">
      <c r="A255" s="36">
        <f t="shared" si="31"/>
        <v>238</v>
      </c>
      <c r="B255" s="37">
        <f t="shared" si="27"/>
        <v>130971</v>
      </c>
      <c r="C255" s="39">
        <f t="shared" si="32"/>
        <v>0</v>
      </c>
      <c r="D255" s="39">
        <f t="shared" si="35"/>
        <v>36853.733911235387</v>
      </c>
      <c r="E255" s="40">
        <f t="shared" si="28"/>
        <v>0</v>
      </c>
      <c r="F255" s="39">
        <f t="shared" si="29"/>
        <v>0</v>
      </c>
      <c r="G255" s="39">
        <f t="shared" si="33"/>
        <v>0</v>
      </c>
      <c r="H255" s="39">
        <f t="shared" si="34"/>
        <v>0</v>
      </c>
      <c r="I255" s="39">
        <f t="shared" si="30"/>
        <v>0</v>
      </c>
      <c r="J255" s="39">
        <f>SUM($H$18:$H255)</f>
        <v>23122.403467412321</v>
      </c>
    </row>
    <row r="256" spans="1:10">
      <c r="A256" s="36">
        <f t="shared" si="31"/>
        <v>239</v>
      </c>
      <c r="B256" s="37">
        <f t="shared" si="27"/>
        <v>131336</v>
      </c>
      <c r="C256" s="39">
        <f t="shared" si="32"/>
        <v>0</v>
      </c>
      <c r="D256" s="39">
        <f t="shared" si="35"/>
        <v>36853.733911235387</v>
      </c>
      <c r="E256" s="40">
        <f t="shared" si="28"/>
        <v>0</v>
      </c>
      <c r="F256" s="39">
        <f t="shared" si="29"/>
        <v>0</v>
      </c>
      <c r="G256" s="39">
        <f t="shared" si="33"/>
        <v>0</v>
      </c>
      <c r="H256" s="39">
        <f t="shared" si="34"/>
        <v>0</v>
      </c>
      <c r="I256" s="39">
        <f t="shared" si="30"/>
        <v>0</v>
      </c>
      <c r="J256" s="39">
        <f>SUM($H$18:$H256)</f>
        <v>23122.403467412321</v>
      </c>
    </row>
    <row r="257" spans="1:10">
      <c r="A257" s="36">
        <f t="shared" si="31"/>
        <v>240</v>
      </c>
      <c r="B257" s="37">
        <f t="shared" si="27"/>
        <v>131702</v>
      </c>
      <c r="C257" s="39">
        <f t="shared" si="32"/>
        <v>0</v>
      </c>
      <c r="D257" s="39">
        <f t="shared" si="35"/>
        <v>36853.733911235387</v>
      </c>
      <c r="E257" s="40">
        <f t="shared" si="28"/>
        <v>0</v>
      </c>
      <c r="F257" s="39">
        <f t="shared" si="29"/>
        <v>0</v>
      </c>
      <c r="G257" s="39">
        <f t="shared" si="33"/>
        <v>0</v>
      </c>
      <c r="H257" s="39">
        <f t="shared" si="34"/>
        <v>0</v>
      </c>
      <c r="I257" s="39">
        <f t="shared" si="30"/>
        <v>0</v>
      </c>
      <c r="J257" s="39">
        <f>SUM($H$18:$H257)</f>
        <v>23122.403467412321</v>
      </c>
    </row>
    <row r="258" spans="1:10">
      <c r="A258" s="36">
        <f t="shared" si="31"/>
        <v>241</v>
      </c>
      <c r="B258" s="37">
        <f t="shared" si="27"/>
        <v>132067</v>
      </c>
      <c r="C258" s="39">
        <f t="shared" si="32"/>
        <v>0</v>
      </c>
      <c r="D258" s="39">
        <f t="shared" si="35"/>
        <v>36853.733911235387</v>
      </c>
      <c r="E258" s="40">
        <f t="shared" si="28"/>
        <v>0</v>
      </c>
      <c r="F258" s="39">
        <f t="shared" si="29"/>
        <v>0</v>
      </c>
      <c r="G258" s="39">
        <f t="shared" si="33"/>
        <v>0</v>
      </c>
      <c r="H258" s="39">
        <f t="shared" si="34"/>
        <v>0</v>
      </c>
      <c r="I258" s="39">
        <f t="shared" si="30"/>
        <v>0</v>
      </c>
      <c r="J258" s="39">
        <f>SUM($H$18:$H258)</f>
        <v>23122.403467412321</v>
      </c>
    </row>
    <row r="259" spans="1:10">
      <c r="A259" s="36">
        <f t="shared" si="31"/>
        <v>242</v>
      </c>
      <c r="B259" s="37">
        <f t="shared" si="27"/>
        <v>132432</v>
      </c>
      <c r="C259" s="39">
        <f t="shared" si="32"/>
        <v>0</v>
      </c>
      <c r="D259" s="39">
        <f t="shared" si="35"/>
        <v>36853.733911235387</v>
      </c>
      <c r="E259" s="40">
        <f t="shared" si="28"/>
        <v>0</v>
      </c>
      <c r="F259" s="39">
        <f t="shared" si="29"/>
        <v>0</v>
      </c>
      <c r="G259" s="39">
        <f t="shared" si="33"/>
        <v>0</v>
      </c>
      <c r="H259" s="39">
        <f t="shared" si="34"/>
        <v>0</v>
      </c>
      <c r="I259" s="39">
        <f t="shared" si="30"/>
        <v>0</v>
      </c>
      <c r="J259" s="39">
        <f>SUM($H$18:$H259)</f>
        <v>23122.403467412321</v>
      </c>
    </row>
    <row r="260" spans="1:10">
      <c r="A260" s="36">
        <f t="shared" si="31"/>
        <v>243</v>
      </c>
      <c r="B260" s="37">
        <f t="shared" si="27"/>
        <v>132797</v>
      </c>
      <c r="C260" s="39">
        <f t="shared" si="32"/>
        <v>0</v>
      </c>
      <c r="D260" s="39">
        <f t="shared" si="35"/>
        <v>36853.733911235387</v>
      </c>
      <c r="E260" s="40">
        <f t="shared" si="28"/>
        <v>0</v>
      </c>
      <c r="F260" s="39">
        <f t="shared" si="29"/>
        <v>0</v>
      </c>
      <c r="G260" s="39">
        <f t="shared" si="33"/>
        <v>0</v>
      </c>
      <c r="H260" s="39">
        <f t="shared" si="34"/>
        <v>0</v>
      </c>
      <c r="I260" s="39">
        <f t="shared" si="30"/>
        <v>0</v>
      </c>
      <c r="J260" s="39">
        <f>SUM($H$18:$H260)</f>
        <v>23122.403467412321</v>
      </c>
    </row>
    <row r="261" spans="1:10">
      <c r="A261" s="36">
        <f t="shared" si="31"/>
        <v>244</v>
      </c>
      <c r="B261" s="37">
        <f t="shared" si="27"/>
        <v>133163</v>
      </c>
      <c r="C261" s="39">
        <f t="shared" si="32"/>
        <v>0</v>
      </c>
      <c r="D261" s="39">
        <f t="shared" si="35"/>
        <v>36853.733911235387</v>
      </c>
      <c r="E261" s="40">
        <f t="shared" si="28"/>
        <v>0</v>
      </c>
      <c r="F261" s="39">
        <f t="shared" si="29"/>
        <v>0</v>
      </c>
      <c r="G261" s="39">
        <f t="shared" si="33"/>
        <v>0</v>
      </c>
      <c r="H261" s="39">
        <f t="shared" si="34"/>
        <v>0</v>
      </c>
      <c r="I261" s="39">
        <f t="shared" si="30"/>
        <v>0</v>
      </c>
      <c r="J261" s="39">
        <f>SUM($H$18:$H261)</f>
        <v>23122.403467412321</v>
      </c>
    </row>
    <row r="262" spans="1:10">
      <c r="A262" s="36">
        <f t="shared" si="31"/>
        <v>245</v>
      </c>
      <c r="B262" s="37">
        <f t="shared" si="27"/>
        <v>133528</v>
      </c>
      <c r="C262" s="39">
        <f t="shared" si="32"/>
        <v>0</v>
      </c>
      <c r="D262" s="39">
        <f t="shared" si="35"/>
        <v>36853.733911235387</v>
      </c>
      <c r="E262" s="40">
        <f t="shared" si="28"/>
        <v>0</v>
      </c>
      <c r="F262" s="39">
        <f t="shared" si="29"/>
        <v>0</v>
      </c>
      <c r="G262" s="39">
        <f t="shared" si="33"/>
        <v>0</v>
      </c>
      <c r="H262" s="39">
        <f t="shared" si="34"/>
        <v>0</v>
      </c>
      <c r="I262" s="39">
        <f t="shared" si="30"/>
        <v>0</v>
      </c>
      <c r="J262" s="39">
        <f>SUM($H$18:$H262)</f>
        <v>23122.403467412321</v>
      </c>
    </row>
    <row r="263" spans="1:10">
      <c r="A263" s="36">
        <f t="shared" si="31"/>
        <v>246</v>
      </c>
      <c r="B263" s="37">
        <f t="shared" si="27"/>
        <v>133893</v>
      </c>
      <c r="C263" s="39">
        <f t="shared" si="32"/>
        <v>0</v>
      </c>
      <c r="D263" s="39">
        <f t="shared" si="35"/>
        <v>36853.733911235387</v>
      </c>
      <c r="E263" s="40">
        <f t="shared" si="28"/>
        <v>0</v>
      </c>
      <c r="F263" s="39">
        <f t="shared" si="29"/>
        <v>0</v>
      </c>
      <c r="G263" s="39">
        <f t="shared" si="33"/>
        <v>0</v>
      </c>
      <c r="H263" s="39">
        <f t="shared" si="34"/>
        <v>0</v>
      </c>
      <c r="I263" s="39">
        <f t="shared" si="30"/>
        <v>0</v>
      </c>
      <c r="J263" s="39">
        <f>SUM($H$18:$H263)</f>
        <v>23122.403467412321</v>
      </c>
    </row>
    <row r="264" spans="1:10">
      <c r="A264" s="36">
        <f t="shared" si="31"/>
        <v>247</v>
      </c>
      <c r="B264" s="37">
        <f t="shared" si="27"/>
        <v>134258</v>
      </c>
      <c r="C264" s="39">
        <f t="shared" si="32"/>
        <v>0</v>
      </c>
      <c r="D264" s="39">
        <f t="shared" si="35"/>
        <v>36853.733911235387</v>
      </c>
      <c r="E264" s="40">
        <f t="shared" si="28"/>
        <v>0</v>
      </c>
      <c r="F264" s="39">
        <f t="shared" si="29"/>
        <v>0</v>
      </c>
      <c r="G264" s="39">
        <f t="shared" si="33"/>
        <v>0</v>
      </c>
      <c r="H264" s="39">
        <f t="shared" si="34"/>
        <v>0</v>
      </c>
      <c r="I264" s="39">
        <f t="shared" si="30"/>
        <v>0</v>
      </c>
      <c r="J264" s="39">
        <f>SUM($H$18:$H264)</f>
        <v>23122.403467412321</v>
      </c>
    </row>
    <row r="265" spans="1:10">
      <c r="A265" s="36">
        <f t="shared" si="31"/>
        <v>248</v>
      </c>
      <c r="B265" s="37">
        <f t="shared" si="27"/>
        <v>134624</v>
      </c>
      <c r="C265" s="39">
        <f t="shared" si="32"/>
        <v>0</v>
      </c>
      <c r="D265" s="39">
        <f t="shared" si="35"/>
        <v>36853.733911235387</v>
      </c>
      <c r="E265" s="40">
        <f t="shared" si="28"/>
        <v>0</v>
      </c>
      <c r="F265" s="39">
        <f t="shared" si="29"/>
        <v>0</v>
      </c>
      <c r="G265" s="39">
        <f t="shared" si="33"/>
        <v>0</v>
      </c>
      <c r="H265" s="39">
        <f t="shared" si="34"/>
        <v>0</v>
      </c>
      <c r="I265" s="39">
        <f t="shared" si="30"/>
        <v>0</v>
      </c>
      <c r="J265" s="39">
        <f>SUM($H$18:$H265)</f>
        <v>23122.403467412321</v>
      </c>
    </row>
    <row r="266" spans="1:10">
      <c r="A266" s="36">
        <f t="shared" si="31"/>
        <v>249</v>
      </c>
      <c r="B266" s="37">
        <f t="shared" si="27"/>
        <v>134989</v>
      </c>
      <c r="C266" s="39">
        <f t="shared" si="32"/>
        <v>0</v>
      </c>
      <c r="D266" s="39">
        <f t="shared" si="35"/>
        <v>36853.733911235387</v>
      </c>
      <c r="E266" s="40">
        <f t="shared" si="28"/>
        <v>0</v>
      </c>
      <c r="F266" s="39">
        <f t="shared" si="29"/>
        <v>0</v>
      </c>
      <c r="G266" s="39">
        <f t="shared" si="33"/>
        <v>0</v>
      </c>
      <c r="H266" s="39">
        <f t="shared" si="34"/>
        <v>0</v>
      </c>
      <c r="I266" s="39">
        <f t="shared" si="30"/>
        <v>0</v>
      </c>
      <c r="J266" s="39">
        <f>SUM($H$18:$H266)</f>
        <v>23122.403467412321</v>
      </c>
    </row>
    <row r="267" spans="1:10">
      <c r="A267" s="36">
        <f t="shared" si="31"/>
        <v>250</v>
      </c>
      <c r="B267" s="37">
        <f t="shared" si="27"/>
        <v>135354</v>
      </c>
      <c r="C267" s="39">
        <f t="shared" si="32"/>
        <v>0</v>
      </c>
      <c r="D267" s="39">
        <f t="shared" si="35"/>
        <v>36853.733911235387</v>
      </c>
      <c r="E267" s="40">
        <f t="shared" si="28"/>
        <v>0</v>
      </c>
      <c r="F267" s="39">
        <f t="shared" si="29"/>
        <v>0</v>
      </c>
      <c r="G267" s="39">
        <f t="shared" si="33"/>
        <v>0</v>
      </c>
      <c r="H267" s="39">
        <f t="shared" si="34"/>
        <v>0</v>
      </c>
      <c r="I267" s="39">
        <f t="shared" si="30"/>
        <v>0</v>
      </c>
      <c r="J267" s="39">
        <f>SUM($H$18:$H267)</f>
        <v>23122.403467412321</v>
      </c>
    </row>
    <row r="268" spans="1:10">
      <c r="A268" s="36">
        <f t="shared" si="31"/>
        <v>251</v>
      </c>
      <c r="B268" s="37">
        <f t="shared" si="27"/>
        <v>135719</v>
      </c>
      <c r="C268" s="39">
        <f t="shared" si="32"/>
        <v>0</v>
      </c>
      <c r="D268" s="39">
        <f t="shared" si="35"/>
        <v>36853.733911235387</v>
      </c>
      <c r="E268" s="40">
        <f t="shared" si="28"/>
        <v>0</v>
      </c>
      <c r="F268" s="39">
        <f t="shared" si="29"/>
        <v>0</v>
      </c>
      <c r="G268" s="39">
        <f t="shared" si="33"/>
        <v>0</v>
      </c>
      <c r="H268" s="39">
        <f t="shared" si="34"/>
        <v>0</v>
      </c>
      <c r="I268" s="39">
        <f t="shared" si="30"/>
        <v>0</v>
      </c>
      <c r="J268" s="39">
        <f>SUM($H$18:$H268)</f>
        <v>23122.403467412321</v>
      </c>
    </row>
    <row r="269" spans="1:10">
      <c r="A269" s="36">
        <f t="shared" si="31"/>
        <v>252</v>
      </c>
      <c r="B269" s="37">
        <f t="shared" si="27"/>
        <v>136085</v>
      </c>
      <c r="C269" s="39">
        <f t="shared" si="32"/>
        <v>0</v>
      </c>
      <c r="D269" s="39">
        <f t="shared" si="35"/>
        <v>36853.733911235387</v>
      </c>
      <c r="E269" s="40">
        <f t="shared" si="28"/>
        <v>0</v>
      </c>
      <c r="F269" s="39">
        <f t="shared" si="29"/>
        <v>0</v>
      </c>
      <c r="G269" s="39">
        <f t="shared" si="33"/>
        <v>0</v>
      </c>
      <c r="H269" s="39">
        <f t="shared" si="34"/>
        <v>0</v>
      </c>
      <c r="I269" s="39">
        <f t="shared" si="30"/>
        <v>0</v>
      </c>
      <c r="J269" s="39">
        <f>SUM($H$18:$H269)</f>
        <v>23122.403467412321</v>
      </c>
    </row>
    <row r="270" spans="1:10">
      <c r="A270" s="36">
        <f t="shared" si="31"/>
        <v>253</v>
      </c>
      <c r="B270" s="37">
        <f t="shared" si="27"/>
        <v>136450</v>
      </c>
      <c r="C270" s="39">
        <f t="shared" si="32"/>
        <v>0</v>
      </c>
      <c r="D270" s="39">
        <f t="shared" si="35"/>
        <v>36853.733911235387</v>
      </c>
      <c r="E270" s="40">
        <f t="shared" si="28"/>
        <v>0</v>
      </c>
      <c r="F270" s="39">
        <f t="shared" si="29"/>
        <v>0</v>
      </c>
      <c r="G270" s="39">
        <f t="shared" si="33"/>
        <v>0</v>
      </c>
      <c r="H270" s="39">
        <f t="shared" si="34"/>
        <v>0</v>
      </c>
      <c r="I270" s="39">
        <f t="shared" si="30"/>
        <v>0</v>
      </c>
      <c r="J270" s="39">
        <f>SUM($H$18:$H270)</f>
        <v>23122.403467412321</v>
      </c>
    </row>
    <row r="271" spans="1:10">
      <c r="A271" s="36">
        <f t="shared" si="31"/>
        <v>254</v>
      </c>
      <c r="B271" s="37">
        <f t="shared" si="27"/>
        <v>136815</v>
      </c>
      <c r="C271" s="39">
        <f t="shared" si="32"/>
        <v>0</v>
      </c>
      <c r="D271" s="39">
        <f t="shared" si="35"/>
        <v>36853.733911235387</v>
      </c>
      <c r="E271" s="40">
        <f t="shared" si="28"/>
        <v>0</v>
      </c>
      <c r="F271" s="39">
        <f t="shared" si="29"/>
        <v>0</v>
      </c>
      <c r="G271" s="39">
        <f t="shared" si="33"/>
        <v>0</v>
      </c>
      <c r="H271" s="39">
        <f t="shared" si="34"/>
        <v>0</v>
      </c>
      <c r="I271" s="39">
        <f t="shared" si="30"/>
        <v>0</v>
      </c>
      <c r="J271" s="39">
        <f>SUM($H$18:$H271)</f>
        <v>23122.403467412321</v>
      </c>
    </row>
    <row r="272" spans="1:10">
      <c r="A272" s="36">
        <f t="shared" si="31"/>
        <v>255</v>
      </c>
      <c r="B272" s="37">
        <f t="shared" si="27"/>
        <v>137180</v>
      </c>
      <c r="C272" s="39">
        <f t="shared" si="32"/>
        <v>0</v>
      </c>
      <c r="D272" s="39">
        <f t="shared" si="35"/>
        <v>36853.733911235387</v>
      </c>
      <c r="E272" s="40">
        <f t="shared" si="28"/>
        <v>0</v>
      </c>
      <c r="F272" s="39">
        <f t="shared" si="29"/>
        <v>0</v>
      </c>
      <c r="G272" s="39">
        <f t="shared" si="33"/>
        <v>0</v>
      </c>
      <c r="H272" s="39">
        <f t="shared" si="34"/>
        <v>0</v>
      </c>
      <c r="I272" s="39">
        <f t="shared" si="30"/>
        <v>0</v>
      </c>
      <c r="J272" s="39">
        <f>SUM($H$18:$H272)</f>
        <v>23122.403467412321</v>
      </c>
    </row>
    <row r="273" spans="1:10">
      <c r="A273" s="36">
        <f t="shared" si="31"/>
        <v>256</v>
      </c>
      <c r="B273" s="37">
        <f t="shared" si="27"/>
        <v>137546</v>
      </c>
      <c r="C273" s="39">
        <f t="shared" si="32"/>
        <v>0</v>
      </c>
      <c r="D273" s="39">
        <f t="shared" si="35"/>
        <v>36853.733911235387</v>
      </c>
      <c r="E273" s="40">
        <f t="shared" si="28"/>
        <v>0</v>
      </c>
      <c r="F273" s="39">
        <f t="shared" si="29"/>
        <v>0</v>
      </c>
      <c r="G273" s="39">
        <f t="shared" si="33"/>
        <v>0</v>
      </c>
      <c r="H273" s="39">
        <f t="shared" si="34"/>
        <v>0</v>
      </c>
      <c r="I273" s="39">
        <f t="shared" si="30"/>
        <v>0</v>
      </c>
      <c r="J273" s="39">
        <f>SUM($H$18:$H273)</f>
        <v>23122.403467412321</v>
      </c>
    </row>
    <row r="274" spans="1:10">
      <c r="A274" s="36">
        <f t="shared" si="31"/>
        <v>257</v>
      </c>
      <c r="B274" s="37">
        <f t="shared" ref="B274:B337" si="36">IF(Pay_Num&lt;&gt;"",DATE(YEAR(Loan_Start),MONTH(Loan_Start)+(Pay_Num)*12/Num_Pmt_Per_Year,DAY(Loan_Start)),"")</f>
        <v>137911</v>
      </c>
      <c r="C274" s="39">
        <f t="shared" si="32"/>
        <v>0</v>
      </c>
      <c r="D274" s="39">
        <f t="shared" si="35"/>
        <v>36853.733911235387</v>
      </c>
      <c r="E274" s="40">
        <f t="shared" ref="E274:E337" si="37">IF(AND(Pay_Num&lt;&gt;"",Sched_Pay+Scheduled_Extra_Payments&lt;Beg_Bal),Scheduled_Extra_Payments,IF(AND(Pay_Num&lt;&gt;"",Beg_Bal-Sched_Pay&gt;0),Beg_Bal-Sched_Pay,IF(Pay_Num&lt;&gt;"",0,"")))</f>
        <v>0</v>
      </c>
      <c r="F274" s="39">
        <f t="shared" ref="F274:F337" si="38">IF(AND(Pay_Num&lt;&gt;"",Sched_Pay+Extra_Pay&lt;Beg_Bal),Sched_Pay+Extra_Pay,IF(Pay_Num&lt;&gt;"",Beg_Bal,""))</f>
        <v>0</v>
      </c>
      <c r="G274" s="39">
        <f t="shared" si="33"/>
        <v>0</v>
      </c>
      <c r="H274" s="39">
        <f t="shared" si="34"/>
        <v>0</v>
      </c>
      <c r="I274" s="39">
        <f t="shared" ref="I274:I337" si="39">IF(AND(Pay_Num&lt;&gt;"",Sched_Pay+Extra_Pay&lt;Beg_Bal),Beg_Bal-Princ,IF(Pay_Num&lt;&gt;"",0,""))</f>
        <v>0</v>
      </c>
      <c r="J274" s="39">
        <f>SUM($H$18:$H274)</f>
        <v>23122.403467412321</v>
      </c>
    </row>
    <row r="275" spans="1:10">
      <c r="A275" s="36">
        <f t="shared" ref="A275:A338" si="40">IF(Values_Entered,A274+1,"")</f>
        <v>258</v>
      </c>
      <c r="B275" s="37">
        <f t="shared" si="36"/>
        <v>138276</v>
      </c>
      <c r="C275" s="39">
        <f t="shared" ref="C275:C338" si="41">IF(Pay_Num&lt;&gt;"",I274,"")</f>
        <v>0</v>
      </c>
      <c r="D275" s="39">
        <f t="shared" si="35"/>
        <v>36853.733911235387</v>
      </c>
      <c r="E275" s="40">
        <f t="shared" si="37"/>
        <v>0</v>
      </c>
      <c r="F275" s="39">
        <f t="shared" si="38"/>
        <v>0</v>
      </c>
      <c r="G275" s="39">
        <f t="shared" ref="G275:G338" si="42">IF(Pay_Num&lt;&gt;"",Total_Pay-Int,"")</f>
        <v>0</v>
      </c>
      <c r="H275" s="39">
        <f t="shared" ref="H275:H338" si="43">IF(Pay_Num&lt;&gt;"",Beg_Bal*Interest_Rate/Num_Pmt_Per_Year,"")</f>
        <v>0</v>
      </c>
      <c r="I275" s="39">
        <f t="shared" si="39"/>
        <v>0</v>
      </c>
      <c r="J275" s="39">
        <f>SUM($H$18:$H275)</f>
        <v>23122.403467412321</v>
      </c>
    </row>
    <row r="276" spans="1:10">
      <c r="A276" s="36">
        <f t="shared" si="40"/>
        <v>259</v>
      </c>
      <c r="B276" s="37">
        <f t="shared" si="36"/>
        <v>138641</v>
      </c>
      <c r="C276" s="39">
        <f t="shared" si="41"/>
        <v>0</v>
      </c>
      <c r="D276" s="39">
        <f t="shared" ref="D276:D339" si="44">IF(Pay_Num&lt;&gt;"",Scheduled_Monthly_Payment,"")</f>
        <v>36853.733911235387</v>
      </c>
      <c r="E276" s="40">
        <f t="shared" si="37"/>
        <v>0</v>
      </c>
      <c r="F276" s="39">
        <f t="shared" si="38"/>
        <v>0</v>
      </c>
      <c r="G276" s="39">
        <f t="shared" si="42"/>
        <v>0</v>
      </c>
      <c r="H276" s="39">
        <f t="shared" si="43"/>
        <v>0</v>
      </c>
      <c r="I276" s="39">
        <f t="shared" si="39"/>
        <v>0</v>
      </c>
      <c r="J276" s="39">
        <f>SUM($H$18:$H276)</f>
        <v>23122.403467412321</v>
      </c>
    </row>
    <row r="277" spans="1:10">
      <c r="A277" s="36">
        <f t="shared" si="40"/>
        <v>260</v>
      </c>
      <c r="B277" s="37">
        <f t="shared" si="36"/>
        <v>139007</v>
      </c>
      <c r="C277" s="39">
        <f t="shared" si="41"/>
        <v>0</v>
      </c>
      <c r="D277" s="39">
        <f t="shared" si="44"/>
        <v>36853.733911235387</v>
      </c>
      <c r="E277" s="40">
        <f t="shared" si="37"/>
        <v>0</v>
      </c>
      <c r="F277" s="39">
        <f t="shared" si="38"/>
        <v>0</v>
      </c>
      <c r="G277" s="39">
        <f t="shared" si="42"/>
        <v>0</v>
      </c>
      <c r="H277" s="39">
        <f t="shared" si="43"/>
        <v>0</v>
      </c>
      <c r="I277" s="39">
        <f t="shared" si="39"/>
        <v>0</v>
      </c>
      <c r="J277" s="39">
        <f>SUM($H$18:$H277)</f>
        <v>23122.403467412321</v>
      </c>
    </row>
    <row r="278" spans="1:10">
      <c r="A278" s="36">
        <f t="shared" si="40"/>
        <v>261</v>
      </c>
      <c r="B278" s="37">
        <f t="shared" si="36"/>
        <v>139372</v>
      </c>
      <c r="C278" s="39">
        <f t="shared" si="41"/>
        <v>0</v>
      </c>
      <c r="D278" s="39">
        <f t="shared" si="44"/>
        <v>36853.733911235387</v>
      </c>
      <c r="E278" s="40">
        <f t="shared" si="37"/>
        <v>0</v>
      </c>
      <c r="F278" s="39">
        <f t="shared" si="38"/>
        <v>0</v>
      </c>
      <c r="G278" s="39">
        <f t="shared" si="42"/>
        <v>0</v>
      </c>
      <c r="H278" s="39">
        <f t="shared" si="43"/>
        <v>0</v>
      </c>
      <c r="I278" s="39">
        <f t="shared" si="39"/>
        <v>0</v>
      </c>
      <c r="J278" s="39">
        <f>SUM($H$18:$H278)</f>
        <v>23122.403467412321</v>
      </c>
    </row>
    <row r="279" spans="1:10">
      <c r="A279" s="36">
        <f t="shared" si="40"/>
        <v>262</v>
      </c>
      <c r="B279" s="37">
        <f t="shared" si="36"/>
        <v>139737</v>
      </c>
      <c r="C279" s="39">
        <f t="shared" si="41"/>
        <v>0</v>
      </c>
      <c r="D279" s="39">
        <f t="shared" si="44"/>
        <v>36853.733911235387</v>
      </c>
      <c r="E279" s="40">
        <f t="shared" si="37"/>
        <v>0</v>
      </c>
      <c r="F279" s="39">
        <f t="shared" si="38"/>
        <v>0</v>
      </c>
      <c r="G279" s="39">
        <f t="shared" si="42"/>
        <v>0</v>
      </c>
      <c r="H279" s="39">
        <f t="shared" si="43"/>
        <v>0</v>
      </c>
      <c r="I279" s="39">
        <f t="shared" si="39"/>
        <v>0</v>
      </c>
      <c r="J279" s="39">
        <f>SUM($H$18:$H279)</f>
        <v>23122.403467412321</v>
      </c>
    </row>
    <row r="280" spans="1:10">
      <c r="A280" s="36">
        <f t="shared" si="40"/>
        <v>263</v>
      </c>
      <c r="B280" s="37">
        <f t="shared" si="36"/>
        <v>140102</v>
      </c>
      <c r="C280" s="39">
        <f t="shared" si="41"/>
        <v>0</v>
      </c>
      <c r="D280" s="39">
        <f t="shared" si="44"/>
        <v>36853.733911235387</v>
      </c>
      <c r="E280" s="40">
        <f t="shared" si="37"/>
        <v>0</v>
      </c>
      <c r="F280" s="39">
        <f t="shared" si="38"/>
        <v>0</v>
      </c>
      <c r="G280" s="39">
        <f t="shared" si="42"/>
        <v>0</v>
      </c>
      <c r="H280" s="39">
        <f t="shared" si="43"/>
        <v>0</v>
      </c>
      <c r="I280" s="39">
        <f t="shared" si="39"/>
        <v>0</v>
      </c>
      <c r="J280" s="39">
        <f>SUM($H$18:$H280)</f>
        <v>23122.403467412321</v>
      </c>
    </row>
    <row r="281" spans="1:10">
      <c r="A281" s="36">
        <f t="shared" si="40"/>
        <v>264</v>
      </c>
      <c r="B281" s="37">
        <f t="shared" si="36"/>
        <v>140468</v>
      </c>
      <c r="C281" s="39">
        <f t="shared" si="41"/>
        <v>0</v>
      </c>
      <c r="D281" s="39">
        <f t="shared" si="44"/>
        <v>36853.733911235387</v>
      </c>
      <c r="E281" s="40">
        <f t="shared" si="37"/>
        <v>0</v>
      </c>
      <c r="F281" s="39">
        <f t="shared" si="38"/>
        <v>0</v>
      </c>
      <c r="G281" s="39">
        <f t="shared" si="42"/>
        <v>0</v>
      </c>
      <c r="H281" s="39">
        <f t="shared" si="43"/>
        <v>0</v>
      </c>
      <c r="I281" s="39">
        <f t="shared" si="39"/>
        <v>0</v>
      </c>
      <c r="J281" s="39">
        <f>SUM($H$18:$H281)</f>
        <v>23122.403467412321</v>
      </c>
    </row>
    <row r="282" spans="1:10">
      <c r="A282" s="36">
        <f t="shared" si="40"/>
        <v>265</v>
      </c>
      <c r="B282" s="37">
        <f t="shared" si="36"/>
        <v>140833</v>
      </c>
      <c r="C282" s="39">
        <f t="shared" si="41"/>
        <v>0</v>
      </c>
      <c r="D282" s="39">
        <f t="shared" si="44"/>
        <v>36853.733911235387</v>
      </c>
      <c r="E282" s="40">
        <f t="shared" si="37"/>
        <v>0</v>
      </c>
      <c r="F282" s="39">
        <f t="shared" si="38"/>
        <v>0</v>
      </c>
      <c r="G282" s="39">
        <f t="shared" si="42"/>
        <v>0</v>
      </c>
      <c r="H282" s="39">
        <f t="shared" si="43"/>
        <v>0</v>
      </c>
      <c r="I282" s="39">
        <f t="shared" si="39"/>
        <v>0</v>
      </c>
      <c r="J282" s="39">
        <f>SUM($H$18:$H282)</f>
        <v>23122.403467412321</v>
      </c>
    </row>
    <row r="283" spans="1:10">
      <c r="A283" s="36">
        <f t="shared" si="40"/>
        <v>266</v>
      </c>
      <c r="B283" s="37">
        <f t="shared" si="36"/>
        <v>141198</v>
      </c>
      <c r="C283" s="39">
        <f t="shared" si="41"/>
        <v>0</v>
      </c>
      <c r="D283" s="39">
        <f t="shared" si="44"/>
        <v>36853.733911235387</v>
      </c>
      <c r="E283" s="40">
        <f t="shared" si="37"/>
        <v>0</v>
      </c>
      <c r="F283" s="39">
        <f t="shared" si="38"/>
        <v>0</v>
      </c>
      <c r="G283" s="39">
        <f t="shared" si="42"/>
        <v>0</v>
      </c>
      <c r="H283" s="39">
        <f t="shared" si="43"/>
        <v>0</v>
      </c>
      <c r="I283" s="39">
        <f t="shared" si="39"/>
        <v>0</v>
      </c>
      <c r="J283" s="39">
        <f>SUM($H$18:$H283)</f>
        <v>23122.403467412321</v>
      </c>
    </row>
    <row r="284" spans="1:10">
      <c r="A284" s="36">
        <f t="shared" si="40"/>
        <v>267</v>
      </c>
      <c r="B284" s="37">
        <f t="shared" si="36"/>
        <v>141563</v>
      </c>
      <c r="C284" s="39">
        <f t="shared" si="41"/>
        <v>0</v>
      </c>
      <c r="D284" s="39">
        <f t="shared" si="44"/>
        <v>36853.733911235387</v>
      </c>
      <c r="E284" s="40">
        <f t="shared" si="37"/>
        <v>0</v>
      </c>
      <c r="F284" s="39">
        <f t="shared" si="38"/>
        <v>0</v>
      </c>
      <c r="G284" s="39">
        <f t="shared" si="42"/>
        <v>0</v>
      </c>
      <c r="H284" s="39">
        <f t="shared" si="43"/>
        <v>0</v>
      </c>
      <c r="I284" s="39">
        <f t="shared" si="39"/>
        <v>0</v>
      </c>
      <c r="J284" s="39">
        <f>SUM($H$18:$H284)</f>
        <v>23122.403467412321</v>
      </c>
    </row>
    <row r="285" spans="1:10">
      <c r="A285" s="36">
        <f t="shared" si="40"/>
        <v>268</v>
      </c>
      <c r="B285" s="37">
        <f t="shared" si="36"/>
        <v>141929</v>
      </c>
      <c r="C285" s="39">
        <f t="shared" si="41"/>
        <v>0</v>
      </c>
      <c r="D285" s="39">
        <f t="shared" si="44"/>
        <v>36853.733911235387</v>
      </c>
      <c r="E285" s="40">
        <f t="shared" si="37"/>
        <v>0</v>
      </c>
      <c r="F285" s="39">
        <f t="shared" si="38"/>
        <v>0</v>
      </c>
      <c r="G285" s="39">
        <f t="shared" si="42"/>
        <v>0</v>
      </c>
      <c r="H285" s="39">
        <f t="shared" si="43"/>
        <v>0</v>
      </c>
      <c r="I285" s="39">
        <f t="shared" si="39"/>
        <v>0</v>
      </c>
      <c r="J285" s="39">
        <f>SUM($H$18:$H285)</f>
        <v>23122.403467412321</v>
      </c>
    </row>
    <row r="286" spans="1:10">
      <c r="A286" s="36">
        <f t="shared" si="40"/>
        <v>269</v>
      </c>
      <c r="B286" s="37">
        <f t="shared" si="36"/>
        <v>142294</v>
      </c>
      <c r="C286" s="39">
        <f t="shared" si="41"/>
        <v>0</v>
      </c>
      <c r="D286" s="39">
        <f t="shared" si="44"/>
        <v>36853.733911235387</v>
      </c>
      <c r="E286" s="40">
        <f t="shared" si="37"/>
        <v>0</v>
      </c>
      <c r="F286" s="39">
        <f t="shared" si="38"/>
        <v>0</v>
      </c>
      <c r="G286" s="39">
        <f t="shared" si="42"/>
        <v>0</v>
      </c>
      <c r="H286" s="39">
        <f t="shared" si="43"/>
        <v>0</v>
      </c>
      <c r="I286" s="39">
        <f t="shared" si="39"/>
        <v>0</v>
      </c>
      <c r="J286" s="39">
        <f>SUM($H$18:$H286)</f>
        <v>23122.403467412321</v>
      </c>
    </row>
    <row r="287" spans="1:10">
      <c r="A287" s="36">
        <f t="shared" si="40"/>
        <v>270</v>
      </c>
      <c r="B287" s="37">
        <f t="shared" si="36"/>
        <v>142659</v>
      </c>
      <c r="C287" s="39">
        <f t="shared" si="41"/>
        <v>0</v>
      </c>
      <c r="D287" s="39">
        <f t="shared" si="44"/>
        <v>36853.733911235387</v>
      </c>
      <c r="E287" s="40">
        <f t="shared" si="37"/>
        <v>0</v>
      </c>
      <c r="F287" s="39">
        <f t="shared" si="38"/>
        <v>0</v>
      </c>
      <c r="G287" s="39">
        <f t="shared" si="42"/>
        <v>0</v>
      </c>
      <c r="H287" s="39">
        <f t="shared" si="43"/>
        <v>0</v>
      </c>
      <c r="I287" s="39">
        <f t="shared" si="39"/>
        <v>0</v>
      </c>
      <c r="J287" s="39">
        <f>SUM($H$18:$H287)</f>
        <v>23122.403467412321</v>
      </c>
    </row>
    <row r="288" spans="1:10">
      <c r="A288" s="36">
        <f t="shared" si="40"/>
        <v>271</v>
      </c>
      <c r="B288" s="37">
        <f t="shared" si="36"/>
        <v>143024</v>
      </c>
      <c r="C288" s="39">
        <f t="shared" si="41"/>
        <v>0</v>
      </c>
      <c r="D288" s="39">
        <f t="shared" si="44"/>
        <v>36853.733911235387</v>
      </c>
      <c r="E288" s="40">
        <f t="shared" si="37"/>
        <v>0</v>
      </c>
      <c r="F288" s="39">
        <f t="shared" si="38"/>
        <v>0</v>
      </c>
      <c r="G288" s="39">
        <f t="shared" si="42"/>
        <v>0</v>
      </c>
      <c r="H288" s="39">
        <f t="shared" si="43"/>
        <v>0</v>
      </c>
      <c r="I288" s="39">
        <f t="shared" si="39"/>
        <v>0</v>
      </c>
      <c r="J288" s="39">
        <f>SUM($H$18:$H288)</f>
        <v>23122.403467412321</v>
      </c>
    </row>
    <row r="289" spans="1:10">
      <c r="A289" s="36">
        <f t="shared" si="40"/>
        <v>272</v>
      </c>
      <c r="B289" s="37">
        <f t="shared" si="36"/>
        <v>143390</v>
      </c>
      <c r="C289" s="39">
        <f t="shared" si="41"/>
        <v>0</v>
      </c>
      <c r="D289" s="39">
        <f t="shared" si="44"/>
        <v>36853.733911235387</v>
      </c>
      <c r="E289" s="40">
        <f t="shared" si="37"/>
        <v>0</v>
      </c>
      <c r="F289" s="39">
        <f t="shared" si="38"/>
        <v>0</v>
      </c>
      <c r="G289" s="39">
        <f t="shared" si="42"/>
        <v>0</v>
      </c>
      <c r="H289" s="39">
        <f t="shared" si="43"/>
        <v>0</v>
      </c>
      <c r="I289" s="39">
        <f t="shared" si="39"/>
        <v>0</v>
      </c>
      <c r="J289" s="39">
        <f>SUM($H$18:$H289)</f>
        <v>23122.403467412321</v>
      </c>
    </row>
    <row r="290" spans="1:10">
      <c r="A290" s="36">
        <f t="shared" si="40"/>
        <v>273</v>
      </c>
      <c r="B290" s="37">
        <f t="shared" si="36"/>
        <v>143755</v>
      </c>
      <c r="C290" s="39">
        <f t="shared" si="41"/>
        <v>0</v>
      </c>
      <c r="D290" s="39">
        <f t="shared" si="44"/>
        <v>36853.733911235387</v>
      </c>
      <c r="E290" s="40">
        <f t="shared" si="37"/>
        <v>0</v>
      </c>
      <c r="F290" s="39">
        <f t="shared" si="38"/>
        <v>0</v>
      </c>
      <c r="G290" s="39">
        <f t="shared" si="42"/>
        <v>0</v>
      </c>
      <c r="H290" s="39">
        <f t="shared" si="43"/>
        <v>0</v>
      </c>
      <c r="I290" s="39">
        <f t="shared" si="39"/>
        <v>0</v>
      </c>
      <c r="J290" s="39">
        <f>SUM($H$18:$H290)</f>
        <v>23122.403467412321</v>
      </c>
    </row>
    <row r="291" spans="1:10">
      <c r="A291" s="36">
        <f t="shared" si="40"/>
        <v>274</v>
      </c>
      <c r="B291" s="37">
        <f t="shared" si="36"/>
        <v>144120</v>
      </c>
      <c r="C291" s="39">
        <f t="shared" si="41"/>
        <v>0</v>
      </c>
      <c r="D291" s="39">
        <f t="shared" si="44"/>
        <v>36853.733911235387</v>
      </c>
      <c r="E291" s="40">
        <f t="shared" si="37"/>
        <v>0</v>
      </c>
      <c r="F291" s="39">
        <f t="shared" si="38"/>
        <v>0</v>
      </c>
      <c r="G291" s="39">
        <f t="shared" si="42"/>
        <v>0</v>
      </c>
      <c r="H291" s="39">
        <f t="shared" si="43"/>
        <v>0</v>
      </c>
      <c r="I291" s="39">
        <f t="shared" si="39"/>
        <v>0</v>
      </c>
      <c r="J291" s="39">
        <f>SUM($H$18:$H291)</f>
        <v>23122.403467412321</v>
      </c>
    </row>
    <row r="292" spans="1:10">
      <c r="A292" s="36">
        <f t="shared" si="40"/>
        <v>275</v>
      </c>
      <c r="B292" s="37">
        <f t="shared" si="36"/>
        <v>144485</v>
      </c>
      <c r="C292" s="39">
        <f t="shared" si="41"/>
        <v>0</v>
      </c>
      <c r="D292" s="39">
        <f t="shared" si="44"/>
        <v>36853.733911235387</v>
      </c>
      <c r="E292" s="40">
        <f t="shared" si="37"/>
        <v>0</v>
      </c>
      <c r="F292" s="39">
        <f t="shared" si="38"/>
        <v>0</v>
      </c>
      <c r="G292" s="39">
        <f t="shared" si="42"/>
        <v>0</v>
      </c>
      <c r="H292" s="39">
        <f t="shared" si="43"/>
        <v>0</v>
      </c>
      <c r="I292" s="39">
        <f t="shared" si="39"/>
        <v>0</v>
      </c>
      <c r="J292" s="39">
        <f>SUM($H$18:$H292)</f>
        <v>23122.403467412321</v>
      </c>
    </row>
    <row r="293" spans="1:10">
      <c r="A293" s="36">
        <f t="shared" si="40"/>
        <v>276</v>
      </c>
      <c r="B293" s="37">
        <f t="shared" si="36"/>
        <v>144851</v>
      </c>
      <c r="C293" s="39">
        <f t="shared" si="41"/>
        <v>0</v>
      </c>
      <c r="D293" s="39">
        <f t="shared" si="44"/>
        <v>36853.733911235387</v>
      </c>
      <c r="E293" s="40">
        <f t="shared" si="37"/>
        <v>0</v>
      </c>
      <c r="F293" s="39">
        <f t="shared" si="38"/>
        <v>0</v>
      </c>
      <c r="G293" s="39">
        <f t="shared" si="42"/>
        <v>0</v>
      </c>
      <c r="H293" s="39">
        <f t="shared" si="43"/>
        <v>0</v>
      </c>
      <c r="I293" s="39">
        <f t="shared" si="39"/>
        <v>0</v>
      </c>
      <c r="J293" s="39">
        <f>SUM($H$18:$H293)</f>
        <v>23122.403467412321</v>
      </c>
    </row>
    <row r="294" spans="1:10">
      <c r="A294" s="36">
        <f t="shared" si="40"/>
        <v>277</v>
      </c>
      <c r="B294" s="37">
        <f t="shared" si="36"/>
        <v>145216</v>
      </c>
      <c r="C294" s="39">
        <f t="shared" si="41"/>
        <v>0</v>
      </c>
      <c r="D294" s="39">
        <f t="shared" si="44"/>
        <v>36853.733911235387</v>
      </c>
      <c r="E294" s="40">
        <f t="shared" si="37"/>
        <v>0</v>
      </c>
      <c r="F294" s="39">
        <f t="shared" si="38"/>
        <v>0</v>
      </c>
      <c r="G294" s="39">
        <f t="shared" si="42"/>
        <v>0</v>
      </c>
      <c r="H294" s="39">
        <f t="shared" si="43"/>
        <v>0</v>
      </c>
      <c r="I294" s="39">
        <f t="shared" si="39"/>
        <v>0</v>
      </c>
      <c r="J294" s="39">
        <f>SUM($H$18:$H294)</f>
        <v>23122.403467412321</v>
      </c>
    </row>
    <row r="295" spans="1:10">
      <c r="A295" s="36">
        <f t="shared" si="40"/>
        <v>278</v>
      </c>
      <c r="B295" s="37">
        <f t="shared" si="36"/>
        <v>145581</v>
      </c>
      <c r="C295" s="39">
        <f t="shared" si="41"/>
        <v>0</v>
      </c>
      <c r="D295" s="39">
        <f t="shared" si="44"/>
        <v>36853.733911235387</v>
      </c>
      <c r="E295" s="40">
        <f t="shared" si="37"/>
        <v>0</v>
      </c>
      <c r="F295" s="39">
        <f t="shared" si="38"/>
        <v>0</v>
      </c>
      <c r="G295" s="39">
        <f t="shared" si="42"/>
        <v>0</v>
      </c>
      <c r="H295" s="39">
        <f t="shared" si="43"/>
        <v>0</v>
      </c>
      <c r="I295" s="39">
        <f t="shared" si="39"/>
        <v>0</v>
      </c>
      <c r="J295" s="39">
        <f>SUM($H$18:$H295)</f>
        <v>23122.403467412321</v>
      </c>
    </row>
    <row r="296" spans="1:10">
      <c r="A296" s="36">
        <f t="shared" si="40"/>
        <v>279</v>
      </c>
      <c r="B296" s="37">
        <f t="shared" si="36"/>
        <v>145946</v>
      </c>
      <c r="C296" s="39">
        <f t="shared" si="41"/>
        <v>0</v>
      </c>
      <c r="D296" s="39">
        <f t="shared" si="44"/>
        <v>36853.733911235387</v>
      </c>
      <c r="E296" s="40">
        <f t="shared" si="37"/>
        <v>0</v>
      </c>
      <c r="F296" s="39">
        <f t="shared" si="38"/>
        <v>0</v>
      </c>
      <c r="G296" s="39">
        <f t="shared" si="42"/>
        <v>0</v>
      </c>
      <c r="H296" s="39">
        <f t="shared" si="43"/>
        <v>0</v>
      </c>
      <c r="I296" s="39">
        <f t="shared" si="39"/>
        <v>0</v>
      </c>
      <c r="J296" s="39">
        <f>SUM($H$18:$H296)</f>
        <v>23122.403467412321</v>
      </c>
    </row>
    <row r="297" spans="1:10">
      <c r="A297" s="36">
        <f t="shared" si="40"/>
        <v>280</v>
      </c>
      <c r="B297" s="37">
        <f t="shared" si="36"/>
        <v>146311</v>
      </c>
      <c r="C297" s="39">
        <f t="shared" si="41"/>
        <v>0</v>
      </c>
      <c r="D297" s="39">
        <f t="shared" si="44"/>
        <v>36853.733911235387</v>
      </c>
      <c r="E297" s="40">
        <f t="shared" si="37"/>
        <v>0</v>
      </c>
      <c r="F297" s="39">
        <f t="shared" si="38"/>
        <v>0</v>
      </c>
      <c r="G297" s="39">
        <f t="shared" si="42"/>
        <v>0</v>
      </c>
      <c r="H297" s="39">
        <f t="shared" si="43"/>
        <v>0</v>
      </c>
      <c r="I297" s="39">
        <f t="shared" si="39"/>
        <v>0</v>
      </c>
      <c r="J297" s="39">
        <f>SUM($H$18:$H297)</f>
        <v>23122.403467412321</v>
      </c>
    </row>
    <row r="298" spans="1:10">
      <c r="A298" s="36">
        <f t="shared" si="40"/>
        <v>281</v>
      </c>
      <c r="B298" s="37">
        <f t="shared" si="36"/>
        <v>146676</v>
      </c>
      <c r="C298" s="39">
        <f t="shared" si="41"/>
        <v>0</v>
      </c>
      <c r="D298" s="39">
        <f t="shared" si="44"/>
        <v>36853.733911235387</v>
      </c>
      <c r="E298" s="40">
        <f t="shared" si="37"/>
        <v>0</v>
      </c>
      <c r="F298" s="39">
        <f t="shared" si="38"/>
        <v>0</v>
      </c>
      <c r="G298" s="39">
        <f t="shared" si="42"/>
        <v>0</v>
      </c>
      <c r="H298" s="39">
        <f t="shared" si="43"/>
        <v>0</v>
      </c>
      <c r="I298" s="39">
        <f t="shared" si="39"/>
        <v>0</v>
      </c>
      <c r="J298" s="39">
        <f>SUM($H$18:$H298)</f>
        <v>23122.403467412321</v>
      </c>
    </row>
    <row r="299" spans="1:10">
      <c r="A299" s="36">
        <f t="shared" si="40"/>
        <v>282</v>
      </c>
      <c r="B299" s="37">
        <f t="shared" si="36"/>
        <v>147041</v>
      </c>
      <c r="C299" s="39">
        <f t="shared" si="41"/>
        <v>0</v>
      </c>
      <c r="D299" s="39">
        <f t="shared" si="44"/>
        <v>36853.733911235387</v>
      </c>
      <c r="E299" s="40">
        <f t="shared" si="37"/>
        <v>0</v>
      </c>
      <c r="F299" s="39">
        <f t="shared" si="38"/>
        <v>0</v>
      </c>
      <c r="G299" s="39">
        <f t="shared" si="42"/>
        <v>0</v>
      </c>
      <c r="H299" s="39">
        <f t="shared" si="43"/>
        <v>0</v>
      </c>
      <c r="I299" s="39">
        <f t="shared" si="39"/>
        <v>0</v>
      </c>
      <c r="J299" s="39">
        <f>SUM($H$18:$H299)</f>
        <v>23122.403467412321</v>
      </c>
    </row>
    <row r="300" spans="1:10">
      <c r="A300" s="36">
        <f t="shared" si="40"/>
        <v>283</v>
      </c>
      <c r="B300" s="37">
        <f t="shared" si="36"/>
        <v>147406</v>
      </c>
      <c r="C300" s="39">
        <f t="shared" si="41"/>
        <v>0</v>
      </c>
      <c r="D300" s="39">
        <f t="shared" si="44"/>
        <v>36853.733911235387</v>
      </c>
      <c r="E300" s="40">
        <f t="shared" si="37"/>
        <v>0</v>
      </c>
      <c r="F300" s="39">
        <f t="shared" si="38"/>
        <v>0</v>
      </c>
      <c r="G300" s="39">
        <f t="shared" si="42"/>
        <v>0</v>
      </c>
      <c r="H300" s="39">
        <f t="shared" si="43"/>
        <v>0</v>
      </c>
      <c r="I300" s="39">
        <f t="shared" si="39"/>
        <v>0</v>
      </c>
      <c r="J300" s="39">
        <f>SUM($H$18:$H300)</f>
        <v>23122.403467412321</v>
      </c>
    </row>
    <row r="301" spans="1:10">
      <c r="A301" s="36">
        <f t="shared" si="40"/>
        <v>284</v>
      </c>
      <c r="B301" s="37">
        <f t="shared" si="36"/>
        <v>147772</v>
      </c>
      <c r="C301" s="39">
        <f t="shared" si="41"/>
        <v>0</v>
      </c>
      <c r="D301" s="39">
        <f t="shared" si="44"/>
        <v>36853.733911235387</v>
      </c>
      <c r="E301" s="40">
        <f t="shared" si="37"/>
        <v>0</v>
      </c>
      <c r="F301" s="39">
        <f t="shared" si="38"/>
        <v>0</v>
      </c>
      <c r="G301" s="39">
        <f t="shared" si="42"/>
        <v>0</v>
      </c>
      <c r="H301" s="39">
        <f t="shared" si="43"/>
        <v>0</v>
      </c>
      <c r="I301" s="39">
        <f t="shared" si="39"/>
        <v>0</v>
      </c>
      <c r="J301" s="39">
        <f>SUM($H$18:$H301)</f>
        <v>23122.403467412321</v>
      </c>
    </row>
    <row r="302" spans="1:10">
      <c r="A302" s="36">
        <f t="shared" si="40"/>
        <v>285</v>
      </c>
      <c r="B302" s="37">
        <f t="shared" si="36"/>
        <v>148137</v>
      </c>
      <c r="C302" s="39">
        <f t="shared" si="41"/>
        <v>0</v>
      </c>
      <c r="D302" s="39">
        <f t="shared" si="44"/>
        <v>36853.733911235387</v>
      </c>
      <c r="E302" s="40">
        <f t="shared" si="37"/>
        <v>0</v>
      </c>
      <c r="F302" s="39">
        <f t="shared" si="38"/>
        <v>0</v>
      </c>
      <c r="G302" s="39">
        <f t="shared" si="42"/>
        <v>0</v>
      </c>
      <c r="H302" s="39">
        <f t="shared" si="43"/>
        <v>0</v>
      </c>
      <c r="I302" s="39">
        <f t="shared" si="39"/>
        <v>0</v>
      </c>
      <c r="J302" s="39">
        <f>SUM($H$18:$H302)</f>
        <v>23122.403467412321</v>
      </c>
    </row>
    <row r="303" spans="1:10">
      <c r="A303" s="36">
        <f t="shared" si="40"/>
        <v>286</v>
      </c>
      <c r="B303" s="37">
        <f t="shared" si="36"/>
        <v>148502</v>
      </c>
      <c r="C303" s="39">
        <f t="shared" si="41"/>
        <v>0</v>
      </c>
      <c r="D303" s="39">
        <f t="shared" si="44"/>
        <v>36853.733911235387</v>
      </c>
      <c r="E303" s="40">
        <f t="shared" si="37"/>
        <v>0</v>
      </c>
      <c r="F303" s="39">
        <f t="shared" si="38"/>
        <v>0</v>
      </c>
      <c r="G303" s="39">
        <f t="shared" si="42"/>
        <v>0</v>
      </c>
      <c r="H303" s="39">
        <f t="shared" si="43"/>
        <v>0</v>
      </c>
      <c r="I303" s="39">
        <f t="shared" si="39"/>
        <v>0</v>
      </c>
      <c r="J303" s="39">
        <f>SUM($H$18:$H303)</f>
        <v>23122.403467412321</v>
      </c>
    </row>
    <row r="304" spans="1:10">
      <c r="A304" s="36">
        <f t="shared" si="40"/>
        <v>287</v>
      </c>
      <c r="B304" s="37">
        <f t="shared" si="36"/>
        <v>148867</v>
      </c>
      <c r="C304" s="39">
        <f t="shared" si="41"/>
        <v>0</v>
      </c>
      <c r="D304" s="39">
        <f t="shared" si="44"/>
        <v>36853.733911235387</v>
      </c>
      <c r="E304" s="40">
        <f t="shared" si="37"/>
        <v>0</v>
      </c>
      <c r="F304" s="39">
        <f t="shared" si="38"/>
        <v>0</v>
      </c>
      <c r="G304" s="39">
        <f t="shared" si="42"/>
        <v>0</v>
      </c>
      <c r="H304" s="39">
        <f t="shared" si="43"/>
        <v>0</v>
      </c>
      <c r="I304" s="39">
        <f t="shared" si="39"/>
        <v>0</v>
      </c>
      <c r="J304" s="39">
        <f>SUM($H$18:$H304)</f>
        <v>23122.403467412321</v>
      </c>
    </row>
    <row r="305" spans="1:10">
      <c r="A305" s="36">
        <f t="shared" si="40"/>
        <v>288</v>
      </c>
      <c r="B305" s="37">
        <f t="shared" si="36"/>
        <v>149233</v>
      </c>
      <c r="C305" s="39">
        <f t="shared" si="41"/>
        <v>0</v>
      </c>
      <c r="D305" s="39">
        <f t="shared" si="44"/>
        <v>36853.733911235387</v>
      </c>
      <c r="E305" s="40">
        <f t="shared" si="37"/>
        <v>0</v>
      </c>
      <c r="F305" s="39">
        <f t="shared" si="38"/>
        <v>0</v>
      </c>
      <c r="G305" s="39">
        <f t="shared" si="42"/>
        <v>0</v>
      </c>
      <c r="H305" s="39">
        <f t="shared" si="43"/>
        <v>0</v>
      </c>
      <c r="I305" s="39">
        <f t="shared" si="39"/>
        <v>0</v>
      </c>
      <c r="J305" s="39">
        <f>SUM($H$18:$H305)</f>
        <v>23122.403467412321</v>
      </c>
    </row>
    <row r="306" spans="1:10">
      <c r="A306" s="36">
        <f t="shared" si="40"/>
        <v>289</v>
      </c>
      <c r="B306" s="37">
        <f t="shared" si="36"/>
        <v>149598</v>
      </c>
      <c r="C306" s="39">
        <f t="shared" si="41"/>
        <v>0</v>
      </c>
      <c r="D306" s="39">
        <f t="shared" si="44"/>
        <v>36853.733911235387</v>
      </c>
      <c r="E306" s="40">
        <f t="shared" si="37"/>
        <v>0</v>
      </c>
      <c r="F306" s="39">
        <f t="shared" si="38"/>
        <v>0</v>
      </c>
      <c r="G306" s="39">
        <f t="shared" si="42"/>
        <v>0</v>
      </c>
      <c r="H306" s="39">
        <f t="shared" si="43"/>
        <v>0</v>
      </c>
      <c r="I306" s="39">
        <f t="shared" si="39"/>
        <v>0</v>
      </c>
      <c r="J306" s="39">
        <f>SUM($H$18:$H306)</f>
        <v>23122.403467412321</v>
      </c>
    </row>
    <row r="307" spans="1:10">
      <c r="A307" s="36">
        <f t="shared" si="40"/>
        <v>290</v>
      </c>
      <c r="B307" s="37">
        <f t="shared" si="36"/>
        <v>149963</v>
      </c>
      <c r="C307" s="39">
        <f t="shared" si="41"/>
        <v>0</v>
      </c>
      <c r="D307" s="39">
        <f t="shared" si="44"/>
        <v>36853.733911235387</v>
      </c>
      <c r="E307" s="40">
        <f t="shared" si="37"/>
        <v>0</v>
      </c>
      <c r="F307" s="39">
        <f t="shared" si="38"/>
        <v>0</v>
      </c>
      <c r="G307" s="39">
        <f t="shared" si="42"/>
        <v>0</v>
      </c>
      <c r="H307" s="39">
        <f t="shared" si="43"/>
        <v>0</v>
      </c>
      <c r="I307" s="39">
        <f t="shared" si="39"/>
        <v>0</v>
      </c>
      <c r="J307" s="39">
        <f>SUM($H$18:$H307)</f>
        <v>23122.403467412321</v>
      </c>
    </row>
    <row r="308" spans="1:10">
      <c r="A308" s="36">
        <f t="shared" si="40"/>
        <v>291</v>
      </c>
      <c r="B308" s="37">
        <f t="shared" si="36"/>
        <v>150328</v>
      </c>
      <c r="C308" s="39">
        <f t="shared" si="41"/>
        <v>0</v>
      </c>
      <c r="D308" s="39">
        <f t="shared" si="44"/>
        <v>36853.733911235387</v>
      </c>
      <c r="E308" s="40">
        <f t="shared" si="37"/>
        <v>0</v>
      </c>
      <c r="F308" s="39">
        <f t="shared" si="38"/>
        <v>0</v>
      </c>
      <c r="G308" s="39">
        <f t="shared" si="42"/>
        <v>0</v>
      </c>
      <c r="H308" s="39">
        <f t="shared" si="43"/>
        <v>0</v>
      </c>
      <c r="I308" s="39">
        <f t="shared" si="39"/>
        <v>0</v>
      </c>
      <c r="J308" s="39">
        <f>SUM($H$18:$H308)</f>
        <v>23122.403467412321</v>
      </c>
    </row>
    <row r="309" spans="1:10">
      <c r="A309" s="36">
        <f t="shared" si="40"/>
        <v>292</v>
      </c>
      <c r="B309" s="37">
        <f t="shared" si="36"/>
        <v>150694</v>
      </c>
      <c r="C309" s="39">
        <f t="shared" si="41"/>
        <v>0</v>
      </c>
      <c r="D309" s="39">
        <f t="shared" si="44"/>
        <v>36853.733911235387</v>
      </c>
      <c r="E309" s="40">
        <f t="shared" si="37"/>
        <v>0</v>
      </c>
      <c r="F309" s="39">
        <f t="shared" si="38"/>
        <v>0</v>
      </c>
      <c r="G309" s="39">
        <f t="shared" si="42"/>
        <v>0</v>
      </c>
      <c r="H309" s="39">
        <f t="shared" si="43"/>
        <v>0</v>
      </c>
      <c r="I309" s="39">
        <f t="shared" si="39"/>
        <v>0</v>
      </c>
      <c r="J309" s="39">
        <f>SUM($H$18:$H309)</f>
        <v>23122.403467412321</v>
      </c>
    </row>
    <row r="310" spans="1:10">
      <c r="A310" s="36">
        <f t="shared" si="40"/>
        <v>293</v>
      </c>
      <c r="B310" s="37">
        <f t="shared" si="36"/>
        <v>151059</v>
      </c>
      <c r="C310" s="39">
        <f t="shared" si="41"/>
        <v>0</v>
      </c>
      <c r="D310" s="39">
        <f t="shared" si="44"/>
        <v>36853.733911235387</v>
      </c>
      <c r="E310" s="40">
        <f t="shared" si="37"/>
        <v>0</v>
      </c>
      <c r="F310" s="39">
        <f t="shared" si="38"/>
        <v>0</v>
      </c>
      <c r="G310" s="39">
        <f t="shared" si="42"/>
        <v>0</v>
      </c>
      <c r="H310" s="39">
        <f t="shared" si="43"/>
        <v>0</v>
      </c>
      <c r="I310" s="39">
        <f t="shared" si="39"/>
        <v>0</v>
      </c>
      <c r="J310" s="39">
        <f>SUM($H$18:$H310)</f>
        <v>23122.403467412321</v>
      </c>
    </row>
    <row r="311" spans="1:10">
      <c r="A311" s="36">
        <f t="shared" si="40"/>
        <v>294</v>
      </c>
      <c r="B311" s="37">
        <f t="shared" si="36"/>
        <v>151424</v>
      </c>
      <c r="C311" s="39">
        <f t="shared" si="41"/>
        <v>0</v>
      </c>
      <c r="D311" s="39">
        <f t="shared" si="44"/>
        <v>36853.733911235387</v>
      </c>
      <c r="E311" s="40">
        <f t="shared" si="37"/>
        <v>0</v>
      </c>
      <c r="F311" s="39">
        <f t="shared" si="38"/>
        <v>0</v>
      </c>
      <c r="G311" s="39">
        <f t="shared" si="42"/>
        <v>0</v>
      </c>
      <c r="H311" s="39">
        <f t="shared" si="43"/>
        <v>0</v>
      </c>
      <c r="I311" s="39">
        <f t="shared" si="39"/>
        <v>0</v>
      </c>
      <c r="J311" s="39">
        <f>SUM($H$18:$H311)</f>
        <v>23122.403467412321</v>
      </c>
    </row>
    <row r="312" spans="1:10">
      <c r="A312" s="36">
        <f t="shared" si="40"/>
        <v>295</v>
      </c>
      <c r="B312" s="37">
        <f t="shared" si="36"/>
        <v>151789</v>
      </c>
      <c r="C312" s="39">
        <f t="shared" si="41"/>
        <v>0</v>
      </c>
      <c r="D312" s="39">
        <f t="shared" si="44"/>
        <v>36853.733911235387</v>
      </c>
      <c r="E312" s="40">
        <f t="shared" si="37"/>
        <v>0</v>
      </c>
      <c r="F312" s="39">
        <f t="shared" si="38"/>
        <v>0</v>
      </c>
      <c r="G312" s="39">
        <f t="shared" si="42"/>
        <v>0</v>
      </c>
      <c r="H312" s="39">
        <f t="shared" si="43"/>
        <v>0</v>
      </c>
      <c r="I312" s="39">
        <f t="shared" si="39"/>
        <v>0</v>
      </c>
      <c r="J312" s="39">
        <f>SUM($H$18:$H312)</f>
        <v>23122.403467412321</v>
      </c>
    </row>
    <row r="313" spans="1:10">
      <c r="A313" s="36">
        <f t="shared" si="40"/>
        <v>296</v>
      </c>
      <c r="B313" s="37">
        <f t="shared" si="36"/>
        <v>152155</v>
      </c>
      <c r="C313" s="39">
        <f t="shared" si="41"/>
        <v>0</v>
      </c>
      <c r="D313" s="39">
        <f t="shared" si="44"/>
        <v>36853.733911235387</v>
      </c>
      <c r="E313" s="40">
        <f t="shared" si="37"/>
        <v>0</v>
      </c>
      <c r="F313" s="39">
        <f t="shared" si="38"/>
        <v>0</v>
      </c>
      <c r="G313" s="39">
        <f t="shared" si="42"/>
        <v>0</v>
      </c>
      <c r="H313" s="39">
        <f t="shared" si="43"/>
        <v>0</v>
      </c>
      <c r="I313" s="39">
        <f t="shared" si="39"/>
        <v>0</v>
      </c>
      <c r="J313" s="39">
        <f>SUM($H$18:$H313)</f>
        <v>23122.403467412321</v>
      </c>
    </row>
    <row r="314" spans="1:10">
      <c r="A314" s="36">
        <f t="shared" si="40"/>
        <v>297</v>
      </c>
      <c r="B314" s="37">
        <f t="shared" si="36"/>
        <v>152520</v>
      </c>
      <c r="C314" s="39">
        <f t="shared" si="41"/>
        <v>0</v>
      </c>
      <c r="D314" s="39">
        <f t="shared" si="44"/>
        <v>36853.733911235387</v>
      </c>
      <c r="E314" s="40">
        <f t="shared" si="37"/>
        <v>0</v>
      </c>
      <c r="F314" s="39">
        <f t="shared" si="38"/>
        <v>0</v>
      </c>
      <c r="G314" s="39">
        <f t="shared" si="42"/>
        <v>0</v>
      </c>
      <c r="H314" s="39">
        <f t="shared" si="43"/>
        <v>0</v>
      </c>
      <c r="I314" s="39">
        <f t="shared" si="39"/>
        <v>0</v>
      </c>
      <c r="J314" s="39">
        <f>SUM($H$18:$H314)</f>
        <v>23122.403467412321</v>
      </c>
    </row>
    <row r="315" spans="1:10">
      <c r="A315" s="36">
        <f t="shared" si="40"/>
        <v>298</v>
      </c>
      <c r="B315" s="37">
        <f t="shared" si="36"/>
        <v>152885</v>
      </c>
      <c r="C315" s="39">
        <f t="shared" si="41"/>
        <v>0</v>
      </c>
      <c r="D315" s="39">
        <f t="shared" si="44"/>
        <v>36853.733911235387</v>
      </c>
      <c r="E315" s="40">
        <f t="shared" si="37"/>
        <v>0</v>
      </c>
      <c r="F315" s="39">
        <f t="shared" si="38"/>
        <v>0</v>
      </c>
      <c r="G315" s="39">
        <f t="shared" si="42"/>
        <v>0</v>
      </c>
      <c r="H315" s="39">
        <f t="shared" si="43"/>
        <v>0</v>
      </c>
      <c r="I315" s="39">
        <f t="shared" si="39"/>
        <v>0</v>
      </c>
      <c r="J315" s="39">
        <f>SUM($H$18:$H315)</f>
        <v>23122.403467412321</v>
      </c>
    </row>
    <row r="316" spans="1:10">
      <c r="A316" s="36">
        <f t="shared" si="40"/>
        <v>299</v>
      </c>
      <c r="B316" s="37">
        <f t="shared" si="36"/>
        <v>153250</v>
      </c>
      <c r="C316" s="39">
        <f t="shared" si="41"/>
        <v>0</v>
      </c>
      <c r="D316" s="39">
        <f t="shared" si="44"/>
        <v>36853.733911235387</v>
      </c>
      <c r="E316" s="40">
        <f t="shared" si="37"/>
        <v>0</v>
      </c>
      <c r="F316" s="39">
        <f t="shared" si="38"/>
        <v>0</v>
      </c>
      <c r="G316" s="39">
        <f t="shared" si="42"/>
        <v>0</v>
      </c>
      <c r="H316" s="39">
        <f t="shared" si="43"/>
        <v>0</v>
      </c>
      <c r="I316" s="39">
        <f t="shared" si="39"/>
        <v>0</v>
      </c>
      <c r="J316" s="39">
        <f>SUM($H$18:$H316)</f>
        <v>23122.403467412321</v>
      </c>
    </row>
    <row r="317" spans="1:10">
      <c r="A317" s="36">
        <f t="shared" si="40"/>
        <v>300</v>
      </c>
      <c r="B317" s="37">
        <f t="shared" si="36"/>
        <v>153616</v>
      </c>
      <c r="C317" s="39">
        <f t="shared" si="41"/>
        <v>0</v>
      </c>
      <c r="D317" s="39">
        <f t="shared" si="44"/>
        <v>36853.733911235387</v>
      </c>
      <c r="E317" s="40">
        <f t="shared" si="37"/>
        <v>0</v>
      </c>
      <c r="F317" s="39">
        <f t="shared" si="38"/>
        <v>0</v>
      </c>
      <c r="G317" s="39">
        <f t="shared" si="42"/>
        <v>0</v>
      </c>
      <c r="H317" s="39">
        <f t="shared" si="43"/>
        <v>0</v>
      </c>
      <c r="I317" s="39">
        <f t="shared" si="39"/>
        <v>0</v>
      </c>
      <c r="J317" s="39">
        <f>SUM($H$18:$H317)</f>
        <v>23122.403467412321</v>
      </c>
    </row>
    <row r="318" spans="1:10">
      <c r="A318" s="36">
        <f t="shared" si="40"/>
        <v>301</v>
      </c>
      <c r="B318" s="37">
        <f t="shared" si="36"/>
        <v>153981</v>
      </c>
      <c r="C318" s="39">
        <f t="shared" si="41"/>
        <v>0</v>
      </c>
      <c r="D318" s="39">
        <f t="shared" si="44"/>
        <v>36853.733911235387</v>
      </c>
      <c r="E318" s="40">
        <f t="shared" si="37"/>
        <v>0</v>
      </c>
      <c r="F318" s="39">
        <f t="shared" si="38"/>
        <v>0</v>
      </c>
      <c r="G318" s="39">
        <f t="shared" si="42"/>
        <v>0</v>
      </c>
      <c r="H318" s="39">
        <f t="shared" si="43"/>
        <v>0</v>
      </c>
      <c r="I318" s="39">
        <f t="shared" si="39"/>
        <v>0</v>
      </c>
      <c r="J318" s="39">
        <f>SUM($H$18:$H318)</f>
        <v>23122.403467412321</v>
      </c>
    </row>
    <row r="319" spans="1:10">
      <c r="A319" s="36">
        <f t="shared" si="40"/>
        <v>302</v>
      </c>
      <c r="B319" s="37">
        <f t="shared" si="36"/>
        <v>154346</v>
      </c>
      <c r="C319" s="39">
        <f t="shared" si="41"/>
        <v>0</v>
      </c>
      <c r="D319" s="39">
        <f t="shared" si="44"/>
        <v>36853.733911235387</v>
      </c>
      <c r="E319" s="40">
        <f t="shared" si="37"/>
        <v>0</v>
      </c>
      <c r="F319" s="39">
        <f t="shared" si="38"/>
        <v>0</v>
      </c>
      <c r="G319" s="39">
        <f t="shared" si="42"/>
        <v>0</v>
      </c>
      <c r="H319" s="39">
        <f t="shared" si="43"/>
        <v>0</v>
      </c>
      <c r="I319" s="39">
        <f t="shared" si="39"/>
        <v>0</v>
      </c>
      <c r="J319" s="39">
        <f>SUM($H$18:$H319)</f>
        <v>23122.403467412321</v>
      </c>
    </row>
    <row r="320" spans="1:10">
      <c r="A320" s="36">
        <f t="shared" si="40"/>
        <v>303</v>
      </c>
      <c r="B320" s="37">
        <f t="shared" si="36"/>
        <v>154711</v>
      </c>
      <c r="C320" s="39">
        <f t="shared" si="41"/>
        <v>0</v>
      </c>
      <c r="D320" s="39">
        <f t="shared" si="44"/>
        <v>36853.733911235387</v>
      </c>
      <c r="E320" s="40">
        <f t="shared" si="37"/>
        <v>0</v>
      </c>
      <c r="F320" s="39">
        <f t="shared" si="38"/>
        <v>0</v>
      </c>
      <c r="G320" s="39">
        <f t="shared" si="42"/>
        <v>0</v>
      </c>
      <c r="H320" s="39">
        <f t="shared" si="43"/>
        <v>0</v>
      </c>
      <c r="I320" s="39">
        <f t="shared" si="39"/>
        <v>0</v>
      </c>
      <c r="J320" s="39">
        <f>SUM($H$18:$H320)</f>
        <v>23122.403467412321</v>
      </c>
    </row>
    <row r="321" spans="1:10">
      <c r="A321" s="36">
        <f t="shared" si="40"/>
        <v>304</v>
      </c>
      <c r="B321" s="37">
        <f t="shared" si="36"/>
        <v>155077</v>
      </c>
      <c r="C321" s="39">
        <f t="shared" si="41"/>
        <v>0</v>
      </c>
      <c r="D321" s="39">
        <f t="shared" si="44"/>
        <v>36853.733911235387</v>
      </c>
      <c r="E321" s="40">
        <f t="shared" si="37"/>
        <v>0</v>
      </c>
      <c r="F321" s="39">
        <f t="shared" si="38"/>
        <v>0</v>
      </c>
      <c r="G321" s="39">
        <f t="shared" si="42"/>
        <v>0</v>
      </c>
      <c r="H321" s="39">
        <f t="shared" si="43"/>
        <v>0</v>
      </c>
      <c r="I321" s="39">
        <f t="shared" si="39"/>
        <v>0</v>
      </c>
      <c r="J321" s="39">
        <f>SUM($H$18:$H321)</f>
        <v>23122.403467412321</v>
      </c>
    </row>
    <row r="322" spans="1:10">
      <c r="A322" s="36">
        <f t="shared" si="40"/>
        <v>305</v>
      </c>
      <c r="B322" s="37">
        <f t="shared" si="36"/>
        <v>155442</v>
      </c>
      <c r="C322" s="39">
        <f t="shared" si="41"/>
        <v>0</v>
      </c>
      <c r="D322" s="39">
        <f t="shared" si="44"/>
        <v>36853.733911235387</v>
      </c>
      <c r="E322" s="40">
        <f t="shared" si="37"/>
        <v>0</v>
      </c>
      <c r="F322" s="39">
        <f t="shared" si="38"/>
        <v>0</v>
      </c>
      <c r="G322" s="39">
        <f t="shared" si="42"/>
        <v>0</v>
      </c>
      <c r="H322" s="39">
        <f t="shared" si="43"/>
        <v>0</v>
      </c>
      <c r="I322" s="39">
        <f t="shared" si="39"/>
        <v>0</v>
      </c>
      <c r="J322" s="39">
        <f>SUM($H$18:$H322)</f>
        <v>23122.403467412321</v>
      </c>
    </row>
    <row r="323" spans="1:10">
      <c r="A323" s="36">
        <f t="shared" si="40"/>
        <v>306</v>
      </c>
      <c r="B323" s="37">
        <f t="shared" si="36"/>
        <v>155807</v>
      </c>
      <c r="C323" s="39">
        <f t="shared" si="41"/>
        <v>0</v>
      </c>
      <c r="D323" s="39">
        <f t="shared" si="44"/>
        <v>36853.733911235387</v>
      </c>
      <c r="E323" s="40">
        <f t="shared" si="37"/>
        <v>0</v>
      </c>
      <c r="F323" s="39">
        <f t="shared" si="38"/>
        <v>0</v>
      </c>
      <c r="G323" s="39">
        <f t="shared" si="42"/>
        <v>0</v>
      </c>
      <c r="H323" s="39">
        <f t="shared" si="43"/>
        <v>0</v>
      </c>
      <c r="I323" s="39">
        <f t="shared" si="39"/>
        <v>0</v>
      </c>
      <c r="J323" s="39">
        <f>SUM($H$18:$H323)</f>
        <v>23122.403467412321</v>
      </c>
    </row>
    <row r="324" spans="1:10">
      <c r="A324" s="36">
        <f t="shared" si="40"/>
        <v>307</v>
      </c>
      <c r="B324" s="37">
        <f t="shared" si="36"/>
        <v>156172</v>
      </c>
      <c r="C324" s="39">
        <f t="shared" si="41"/>
        <v>0</v>
      </c>
      <c r="D324" s="39">
        <f t="shared" si="44"/>
        <v>36853.733911235387</v>
      </c>
      <c r="E324" s="40">
        <f t="shared" si="37"/>
        <v>0</v>
      </c>
      <c r="F324" s="39">
        <f t="shared" si="38"/>
        <v>0</v>
      </c>
      <c r="G324" s="39">
        <f t="shared" si="42"/>
        <v>0</v>
      </c>
      <c r="H324" s="39">
        <f t="shared" si="43"/>
        <v>0</v>
      </c>
      <c r="I324" s="39">
        <f t="shared" si="39"/>
        <v>0</v>
      </c>
      <c r="J324" s="39">
        <f>SUM($H$18:$H324)</f>
        <v>23122.403467412321</v>
      </c>
    </row>
    <row r="325" spans="1:10">
      <c r="A325" s="36">
        <f t="shared" si="40"/>
        <v>308</v>
      </c>
      <c r="B325" s="37">
        <f t="shared" si="36"/>
        <v>156538</v>
      </c>
      <c r="C325" s="39">
        <f t="shared" si="41"/>
        <v>0</v>
      </c>
      <c r="D325" s="39">
        <f t="shared" si="44"/>
        <v>36853.733911235387</v>
      </c>
      <c r="E325" s="40">
        <f t="shared" si="37"/>
        <v>0</v>
      </c>
      <c r="F325" s="39">
        <f t="shared" si="38"/>
        <v>0</v>
      </c>
      <c r="G325" s="39">
        <f t="shared" si="42"/>
        <v>0</v>
      </c>
      <c r="H325" s="39">
        <f t="shared" si="43"/>
        <v>0</v>
      </c>
      <c r="I325" s="39">
        <f t="shared" si="39"/>
        <v>0</v>
      </c>
      <c r="J325" s="39">
        <f>SUM($H$18:$H325)</f>
        <v>23122.403467412321</v>
      </c>
    </row>
    <row r="326" spans="1:10">
      <c r="A326" s="36">
        <f t="shared" si="40"/>
        <v>309</v>
      </c>
      <c r="B326" s="37">
        <f t="shared" si="36"/>
        <v>156903</v>
      </c>
      <c r="C326" s="39">
        <f t="shared" si="41"/>
        <v>0</v>
      </c>
      <c r="D326" s="39">
        <f t="shared" si="44"/>
        <v>36853.733911235387</v>
      </c>
      <c r="E326" s="40">
        <f t="shared" si="37"/>
        <v>0</v>
      </c>
      <c r="F326" s="39">
        <f t="shared" si="38"/>
        <v>0</v>
      </c>
      <c r="G326" s="39">
        <f t="shared" si="42"/>
        <v>0</v>
      </c>
      <c r="H326" s="39">
        <f t="shared" si="43"/>
        <v>0</v>
      </c>
      <c r="I326" s="39">
        <f t="shared" si="39"/>
        <v>0</v>
      </c>
      <c r="J326" s="39">
        <f>SUM($H$18:$H326)</f>
        <v>23122.403467412321</v>
      </c>
    </row>
    <row r="327" spans="1:10">
      <c r="A327" s="36">
        <f t="shared" si="40"/>
        <v>310</v>
      </c>
      <c r="B327" s="37">
        <f t="shared" si="36"/>
        <v>157268</v>
      </c>
      <c r="C327" s="39">
        <f t="shared" si="41"/>
        <v>0</v>
      </c>
      <c r="D327" s="39">
        <f t="shared" si="44"/>
        <v>36853.733911235387</v>
      </c>
      <c r="E327" s="40">
        <f t="shared" si="37"/>
        <v>0</v>
      </c>
      <c r="F327" s="39">
        <f t="shared" si="38"/>
        <v>0</v>
      </c>
      <c r="G327" s="39">
        <f t="shared" si="42"/>
        <v>0</v>
      </c>
      <c r="H327" s="39">
        <f t="shared" si="43"/>
        <v>0</v>
      </c>
      <c r="I327" s="39">
        <f t="shared" si="39"/>
        <v>0</v>
      </c>
      <c r="J327" s="39">
        <f>SUM($H$18:$H327)</f>
        <v>23122.403467412321</v>
      </c>
    </row>
    <row r="328" spans="1:10">
      <c r="A328" s="36">
        <f t="shared" si="40"/>
        <v>311</v>
      </c>
      <c r="B328" s="37">
        <f t="shared" si="36"/>
        <v>157633</v>
      </c>
      <c r="C328" s="39">
        <f t="shared" si="41"/>
        <v>0</v>
      </c>
      <c r="D328" s="39">
        <f t="shared" si="44"/>
        <v>36853.733911235387</v>
      </c>
      <c r="E328" s="40">
        <f t="shared" si="37"/>
        <v>0</v>
      </c>
      <c r="F328" s="39">
        <f t="shared" si="38"/>
        <v>0</v>
      </c>
      <c r="G328" s="39">
        <f t="shared" si="42"/>
        <v>0</v>
      </c>
      <c r="H328" s="39">
        <f t="shared" si="43"/>
        <v>0</v>
      </c>
      <c r="I328" s="39">
        <f t="shared" si="39"/>
        <v>0</v>
      </c>
      <c r="J328" s="39">
        <f>SUM($H$18:$H328)</f>
        <v>23122.403467412321</v>
      </c>
    </row>
    <row r="329" spans="1:10">
      <c r="A329" s="36">
        <f t="shared" si="40"/>
        <v>312</v>
      </c>
      <c r="B329" s="37">
        <f t="shared" si="36"/>
        <v>157999</v>
      </c>
      <c r="C329" s="39">
        <f t="shared" si="41"/>
        <v>0</v>
      </c>
      <c r="D329" s="39">
        <f t="shared" si="44"/>
        <v>36853.733911235387</v>
      </c>
      <c r="E329" s="40">
        <f t="shared" si="37"/>
        <v>0</v>
      </c>
      <c r="F329" s="39">
        <f t="shared" si="38"/>
        <v>0</v>
      </c>
      <c r="G329" s="39">
        <f t="shared" si="42"/>
        <v>0</v>
      </c>
      <c r="H329" s="39">
        <f t="shared" si="43"/>
        <v>0</v>
      </c>
      <c r="I329" s="39">
        <f t="shared" si="39"/>
        <v>0</v>
      </c>
      <c r="J329" s="39">
        <f>SUM($H$18:$H329)</f>
        <v>23122.403467412321</v>
      </c>
    </row>
    <row r="330" spans="1:10">
      <c r="A330" s="36">
        <f t="shared" si="40"/>
        <v>313</v>
      </c>
      <c r="B330" s="37">
        <f t="shared" si="36"/>
        <v>158364</v>
      </c>
      <c r="C330" s="39">
        <f t="shared" si="41"/>
        <v>0</v>
      </c>
      <c r="D330" s="39">
        <f t="shared" si="44"/>
        <v>36853.733911235387</v>
      </c>
      <c r="E330" s="40">
        <f t="shared" si="37"/>
        <v>0</v>
      </c>
      <c r="F330" s="39">
        <f t="shared" si="38"/>
        <v>0</v>
      </c>
      <c r="G330" s="39">
        <f t="shared" si="42"/>
        <v>0</v>
      </c>
      <c r="H330" s="39">
        <f t="shared" si="43"/>
        <v>0</v>
      </c>
      <c r="I330" s="39">
        <f t="shared" si="39"/>
        <v>0</v>
      </c>
      <c r="J330" s="39">
        <f>SUM($H$18:$H330)</f>
        <v>23122.403467412321</v>
      </c>
    </row>
    <row r="331" spans="1:10">
      <c r="A331" s="36">
        <f t="shared" si="40"/>
        <v>314</v>
      </c>
      <c r="B331" s="37">
        <f t="shared" si="36"/>
        <v>158729</v>
      </c>
      <c r="C331" s="39">
        <f t="shared" si="41"/>
        <v>0</v>
      </c>
      <c r="D331" s="39">
        <f t="shared" si="44"/>
        <v>36853.733911235387</v>
      </c>
      <c r="E331" s="40">
        <f t="shared" si="37"/>
        <v>0</v>
      </c>
      <c r="F331" s="39">
        <f t="shared" si="38"/>
        <v>0</v>
      </c>
      <c r="G331" s="39">
        <f t="shared" si="42"/>
        <v>0</v>
      </c>
      <c r="H331" s="39">
        <f t="shared" si="43"/>
        <v>0</v>
      </c>
      <c r="I331" s="39">
        <f t="shared" si="39"/>
        <v>0</v>
      </c>
      <c r="J331" s="39">
        <f>SUM($H$18:$H331)</f>
        <v>23122.403467412321</v>
      </c>
    </row>
    <row r="332" spans="1:10">
      <c r="A332" s="36">
        <f t="shared" si="40"/>
        <v>315</v>
      </c>
      <c r="B332" s="37">
        <f t="shared" si="36"/>
        <v>159094</v>
      </c>
      <c r="C332" s="39">
        <f t="shared" si="41"/>
        <v>0</v>
      </c>
      <c r="D332" s="39">
        <f t="shared" si="44"/>
        <v>36853.733911235387</v>
      </c>
      <c r="E332" s="40">
        <f t="shared" si="37"/>
        <v>0</v>
      </c>
      <c r="F332" s="39">
        <f t="shared" si="38"/>
        <v>0</v>
      </c>
      <c r="G332" s="39">
        <f t="shared" si="42"/>
        <v>0</v>
      </c>
      <c r="H332" s="39">
        <f t="shared" si="43"/>
        <v>0</v>
      </c>
      <c r="I332" s="39">
        <f t="shared" si="39"/>
        <v>0</v>
      </c>
      <c r="J332" s="39">
        <f>SUM($H$18:$H332)</f>
        <v>23122.403467412321</v>
      </c>
    </row>
    <row r="333" spans="1:10">
      <c r="A333" s="36">
        <f t="shared" si="40"/>
        <v>316</v>
      </c>
      <c r="B333" s="37">
        <f t="shared" si="36"/>
        <v>159460</v>
      </c>
      <c r="C333" s="39">
        <f t="shared" si="41"/>
        <v>0</v>
      </c>
      <c r="D333" s="39">
        <f t="shared" si="44"/>
        <v>36853.733911235387</v>
      </c>
      <c r="E333" s="40">
        <f t="shared" si="37"/>
        <v>0</v>
      </c>
      <c r="F333" s="39">
        <f t="shared" si="38"/>
        <v>0</v>
      </c>
      <c r="G333" s="39">
        <f t="shared" si="42"/>
        <v>0</v>
      </c>
      <c r="H333" s="39">
        <f t="shared" si="43"/>
        <v>0</v>
      </c>
      <c r="I333" s="39">
        <f t="shared" si="39"/>
        <v>0</v>
      </c>
      <c r="J333" s="39">
        <f>SUM($H$18:$H333)</f>
        <v>23122.403467412321</v>
      </c>
    </row>
    <row r="334" spans="1:10">
      <c r="A334" s="36">
        <f t="shared" si="40"/>
        <v>317</v>
      </c>
      <c r="B334" s="37">
        <f t="shared" si="36"/>
        <v>159825</v>
      </c>
      <c r="C334" s="39">
        <f t="shared" si="41"/>
        <v>0</v>
      </c>
      <c r="D334" s="39">
        <f t="shared" si="44"/>
        <v>36853.733911235387</v>
      </c>
      <c r="E334" s="40">
        <f t="shared" si="37"/>
        <v>0</v>
      </c>
      <c r="F334" s="39">
        <f t="shared" si="38"/>
        <v>0</v>
      </c>
      <c r="G334" s="39">
        <f t="shared" si="42"/>
        <v>0</v>
      </c>
      <c r="H334" s="39">
        <f t="shared" si="43"/>
        <v>0</v>
      </c>
      <c r="I334" s="39">
        <f t="shared" si="39"/>
        <v>0</v>
      </c>
      <c r="J334" s="39">
        <f>SUM($H$18:$H334)</f>
        <v>23122.403467412321</v>
      </c>
    </row>
    <row r="335" spans="1:10">
      <c r="A335" s="36">
        <f t="shared" si="40"/>
        <v>318</v>
      </c>
      <c r="B335" s="37">
        <f t="shared" si="36"/>
        <v>160190</v>
      </c>
      <c r="C335" s="39">
        <f t="shared" si="41"/>
        <v>0</v>
      </c>
      <c r="D335" s="39">
        <f t="shared" si="44"/>
        <v>36853.733911235387</v>
      </c>
      <c r="E335" s="40">
        <f t="shared" si="37"/>
        <v>0</v>
      </c>
      <c r="F335" s="39">
        <f t="shared" si="38"/>
        <v>0</v>
      </c>
      <c r="G335" s="39">
        <f t="shared" si="42"/>
        <v>0</v>
      </c>
      <c r="H335" s="39">
        <f t="shared" si="43"/>
        <v>0</v>
      </c>
      <c r="I335" s="39">
        <f t="shared" si="39"/>
        <v>0</v>
      </c>
      <c r="J335" s="39">
        <f>SUM($H$18:$H335)</f>
        <v>23122.403467412321</v>
      </c>
    </row>
    <row r="336" spans="1:10">
      <c r="A336" s="36">
        <f t="shared" si="40"/>
        <v>319</v>
      </c>
      <c r="B336" s="37">
        <f t="shared" si="36"/>
        <v>160555</v>
      </c>
      <c r="C336" s="39">
        <f t="shared" si="41"/>
        <v>0</v>
      </c>
      <c r="D336" s="39">
        <f t="shared" si="44"/>
        <v>36853.733911235387</v>
      </c>
      <c r="E336" s="40">
        <f t="shared" si="37"/>
        <v>0</v>
      </c>
      <c r="F336" s="39">
        <f t="shared" si="38"/>
        <v>0</v>
      </c>
      <c r="G336" s="39">
        <f t="shared" si="42"/>
        <v>0</v>
      </c>
      <c r="H336" s="39">
        <f t="shared" si="43"/>
        <v>0</v>
      </c>
      <c r="I336" s="39">
        <f t="shared" si="39"/>
        <v>0</v>
      </c>
      <c r="J336" s="39">
        <f>SUM($H$18:$H336)</f>
        <v>23122.403467412321</v>
      </c>
    </row>
    <row r="337" spans="1:10">
      <c r="A337" s="36">
        <f t="shared" si="40"/>
        <v>320</v>
      </c>
      <c r="B337" s="37">
        <f t="shared" si="36"/>
        <v>160921</v>
      </c>
      <c r="C337" s="39">
        <f t="shared" si="41"/>
        <v>0</v>
      </c>
      <c r="D337" s="39">
        <f t="shared" si="44"/>
        <v>36853.733911235387</v>
      </c>
      <c r="E337" s="40">
        <f t="shared" si="37"/>
        <v>0</v>
      </c>
      <c r="F337" s="39">
        <f t="shared" si="38"/>
        <v>0</v>
      </c>
      <c r="G337" s="39">
        <f t="shared" si="42"/>
        <v>0</v>
      </c>
      <c r="H337" s="39">
        <f t="shared" si="43"/>
        <v>0</v>
      </c>
      <c r="I337" s="39">
        <f t="shared" si="39"/>
        <v>0</v>
      </c>
      <c r="J337" s="39">
        <f>SUM($H$18:$H337)</f>
        <v>23122.403467412321</v>
      </c>
    </row>
    <row r="338" spans="1:10">
      <c r="A338" s="36">
        <f t="shared" si="40"/>
        <v>321</v>
      </c>
      <c r="B338" s="37">
        <f t="shared" ref="B338:B377" si="45">IF(Pay_Num&lt;&gt;"",DATE(YEAR(Loan_Start),MONTH(Loan_Start)+(Pay_Num)*12/Num_Pmt_Per_Year,DAY(Loan_Start)),"")</f>
        <v>161286</v>
      </c>
      <c r="C338" s="39">
        <f t="shared" si="41"/>
        <v>0</v>
      </c>
      <c r="D338" s="39">
        <f t="shared" si="44"/>
        <v>36853.733911235387</v>
      </c>
      <c r="E338" s="40">
        <f t="shared" ref="E338:E377" si="46">IF(AND(Pay_Num&lt;&gt;"",Sched_Pay+Scheduled_Extra_Payments&lt;Beg_Bal),Scheduled_Extra_Payments,IF(AND(Pay_Num&lt;&gt;"",Beg_Bal-Sched_Pay&gt;0),Beg_Bal-Sched_Pay,IF(Pay_Num&lt;&gt;"",0,"")))</f>
        <v>0</v>
      </c>
      <c r="F338" s="39">
        <f t="shared" ref="F338:F377" si="47">IF(AND(Pay_Num&lt;&gt;"",Sched_Pay+Extra_Pay&lt;Beg_Bal),Sched_Pay+Extra_Pay,IF(Pay_Num&lt;&gt;"",Beg_Bal,""))</f>
        <v>0</v>
      </c>
      <c r="G338" s="39">
        <f t="shared" si="42"/>
        <v>0</v>
      </c>
      <c r="H338" s="39">
        <f t="shared" si="43"/>
        <v>0</v>
      </c>
      <c r="I338" s="39">
        <f t="shared" ref="I338:I377" si="48">IF(AND(Pay_Num&lt;&gt;"",Sched_Pay+Extra_Pay&lt;Beg_Bal),Beg_Bal-Princ,IF(Pay_Num&lt;&gt;"",0,""))</f>
        <v>0</v>
      </c>
      <c r="J338" s="39">
        <f>SUM($H$18:$H338)</f>
        <v>23122.403467412321</v>
      </c>
    </row>
    <row r="339" spans="1:10">
      <c r="A339" s="36">
        <f t="shared" ref="A339:A377" si="49">IF(Values_Entered,A338+1,"")</f>
        <v>322</v>
      </c>
      <c r="B339" s="37">
        <f t="shared" si="45"/>
        <v>161651</v>
      </c>
      <c r="C339" s="39">
        <f t="shared" ref="C339:C377" si="50">IF(Pay_Num&lt;&gt;"",I338,"")</f>
        <v>0</v>
      </c>
      <c r="D339" s="39">
        <f t="shared" si="44"/>
        <v>36853.733911235387</v>
      </c>
      <c r="E339" s="40">
        <f t="shared" si="46"/>
        <v>0</v>
      </c>
      <c r="F339" s="39">
        <f t="shared" si="47"/>
        <v>0</v>
      </c>
      <c r="G339" s="39">
        <f t="shared" ref="G339:G377" si="51">IF(Pay_Num&lt;&gt;"",Total_Pay-Int,"")</f>
        <v>0</v>
      </c>
      <c r="H339" s="39">
        <f t="shared" ref="H339:H377" si="52">IF(Pay_Num&lt;&gt;"",Beg_Bal*Interest_Rate/Num_Pmt_Per_Year,"")</f>
        <v>0</v>
      </c>
      <c r="I339" s="39">
        <f t="shared" si="48"/>
        <v>0</v>
      </c>
      <c r="J339" s="39">
        <f>SUM($H$18:$H339)</f>
        <v>23122.403467412321</v>
      </c>
    </row>
    <row r="340" spans="1:10">
      <c r="A340" s="36">
        <f t="shared" si="49"/>
        <v>323</v>
      </c>
      <c r="B340" s="37">
        <f t="shared" si="45"/>
        <v>162016</v>
      </c>
      <c r="C340" s="39">
        <f t="shared" si="50"/>
        <v>0</v>
      </c>
      <c r="D340" s="39">
        <f t="shared" ref="D340:D377" si="53">IF(Pay_Num&lt;&gt;"",Scheduled_Monthly_Payment,"")</f>
        <v>36853.733911235387</v>
      </c>
      <c r="E340" s="40">
        <f t="shared" si="46"/>
        <v>0</v>
      </c>
      <c r="F340" s="39">
        <f t="shared" si="47"/>
        <v>0</v>
      </c>
      <c r="G340" s="39">
        <f t="shared" si="51"/>
        <v>0</v>
      </c>
      <c r="H340" s="39">
        <f t="shared" si="52"/>
        <v>0</v>
      </c>
      <c r="I340" s="39">
        <f t="shared" si="48"/>
        <v>0</v>
      </c>
      <c r="J340" s="39">
        <f>SUM($H$18:$H340)</f>
        <v>23122.403467412321</v>
      </c>
    </row>
    <row r="341" spans="1:10">
      <c r="A341" s="36">
        <f t="shared" si="49"/>
        <v>324</v>
      </c>
      <c r="B341" s="37">
        <f t="shared" si="45"/>
        <v>162382</v>
      </c>
      <c r="C341" s="39">
        <f t="shared" si="50"/>
        <v>0</v>
      </c>
      <c r="D341" s="39">
        <f t="shared" si="53"/>
        <v>36853.733911235387</v>
      </c>
      <c r="E341" s="40">
        <f t="shared" si="46"/>
        <v>0</v>
      </c>
      <c r="F341" s="39">
        <f t="shared" si="47"/>
        <v>0</v>
      </c>
      <c r="G341" s="39">
        <f t="shared" si="51"/>
        <v>0</v>
      </c>
      <c r="H341" s="39">
        <f t="shared" si="52"/>
        <v>0</v>
      </c>
      <c r="I341" s="39">
        <f t="shared" si="48"/>
        <v>0</v>
      </c>
      <c r="J341" s="39">
        <f>SUM($H$18:$H341)</f>
        <v>23122.403467412321</v>
      </c>
    </row>
    <row r="342" spans="1:10">
      <c r="A342" s="36">
        <f t="shared" si="49"/>
        <v>325</v>
      </c>
      <c r="B342" s="37">
        <f t="shared" si="45"/>
        <v>162747</v>
      </c>
      <c r="C342" s="39">
        <f t="shared" si="50"/>
        <v>0</v>
      </c>
      <c r="D342" s="39">
        <f t="shared" si="53"/>
        <v>36853.733911235387</v>
      </c>
      <c r="E342" s="40">
        <f t="shared" si="46"/>
        <v>0</v>
      </c>
      <c r="F342" s="39">
        <f t="shared" si="47"/>
        <v>0</v>
      </c>
      <c r="G342" s="39">
        <f t="shared" si="51"/>
        <v>0</v>
      </c>
      <c r="H342" s="39">
        <f t="shared" si="52"/>
        <v>0</v>
      </c>
      <c r="I342" s="39">
        <f t="shared" si="48"/>
        <v>0</v>
      </c>
      <c r="J342" s="39">
        <f>SUM($H$18:$H342)</f>
        <v>23122.403467412321</v>
      </c>
    </row>
    <row r="343" spans="1:10">
      <c r="A343" s="36">
        <f t="shared" si="49"/>
        <v>326</v>
      </c>
      <c r="B343" s="37">
        <f t="shared" si="45"/>
        <v>163112</v>
      </c>
      <c r="C343" s="39">
        <f t="shared" si="50"/>
        <v>0</v>
      </c>
      <c r="D343" s="39">
        <f t="shared" si="53"/>
        <v>36853.733911235387</v>
      </c>
      <c r="E343" s="40">
        <f t="shared" si="46"/>
        <v>0</v>
      </c>
      <c r="F343" s="39">
        <f t="shared" si="47"/>
        <v>0</v>
      </c>
      <c r="G343" s="39">
        <f t="shared" si="51"/>
        <v>0</v>
      </c>
      <c r="H343" s="39">
        <f t="shared" si="52"/>
        <v>0</v>
      </c>
      <c r="I343" s="39">
        <f t="shared" si="48"/>
        <v>0</v>
      </c>
      <c r="J343" s="39">
        <f>SUM($H$18:$H343)</f>
        <v>23122.403467412321</v>
      </c>
    </row>
    <row r="344" spans="1:10">
      <c r="A344" s="36">
        <f t="shared" si="49"/>
        <v>327</v>
      </c>
      <c r="B344" s="37">
        <f t="shared" si="45"/>
        <v>163477</v>
      </c>
      <c r="C344" s="39">
        <f t="shared" si="50"/>
        <v>0</v>
      </c>
      <c r="D344" s="39">
        <f t="shared" si="53"/>
        <v>36853.733911235387</v>
      </c>
      <c r="E344" s="40">
        <f t="shared" si="46"/>
        <v>0</v>
      </c>
      <c r="F344" s="39">
        <f t="shared" si="47"/>
        <v>0</v>
      </c>
      <c r="G344" s="39">
        <f t="shared" si="51"/>
        <v>0</v>
      </c>
      <c r="H344" s="39">
        <f t="shared" si="52"/>
        <v>0</v>
      </c>
      <c r="I344" s="39">
        <f t="shared" si="48"/>
        <v>0</v>
      </c>
      <c r="J344" s="39">
        <f>SUM($H$18:$H344)</f>
        <v>23122.403467412321</v>
      </c>
    </row>
    <row r="345" spans="1:10">
      <c r="A345" s="36">
        <f t="shared" si="49"/>
        <v>328</v>
      </c>
      <c r="B345" s="37">
        <f t="shared" si="45"/>
        <v>163843</v>
      </c>
      <c r="C345" s="39">
        <f t="shared" si="50"/>
        <v>0</v>
      </c>
      <c r="D345" s="39">
        <f t="shared" si="53"/>
        <v>36853.733911235387</v>
      </c>
      <c r="E345" s="40">
        <f t="shared" si="46"/>
        <v>0</v>
      </c>
      <c r="F345" s="39">
        <f t="shared" si="47"/>
        <v>0</v>
      </c>
      <c r="G345" s="39">
        <f t="shared" si="51"/>
        <v>0</v>
      </c>
      <c r="H345" s="39">
        <f t="shared" si="52"/>
        <v>0</v>
      </c>
      <c r="I345" s="39">
        <f t="shared" si="48"/>
        <v>0</v>
      </c>
      <c r="J345" s="39">
        <f>SUM($H$18:$H345)</f>
        <v>23122.403467412321</v>
      </c>
    </row>
    <row r="346" spans="1:10">
      <c r="A346" s="36">
        <f t="shared" si="49"/>
        <v>329</v>
      </c>
      <c r="B346" s="37">
        <f t="shared" si="45"/>
        <v>164208</v>
      </c>
      <c r="C346" s="39">
        <f t="shared" si="50"/>
        <v>0</v>
      </c>
      <c r="D346" s="39">
        <f t="shared" si="53"/>
        <v>36853.733911235387</v>
      </c>
      <c r="E346" s="40">
        <f t="shared" si="46"/>
        <v>0</v>
      </c>
      <c r="F346" s="39">
        <f t="shared" si="47"/>
        <v>0</v>
      </c>
      <c r="G346" s="39">
        <f t="shared" si="51"/>
        <v>0</v>
      </c>
      <c r="H346" s="39">
        <f t="shared" si="52"/>
        <v>0</v>
      </c>
      <c r="I346" s="39">
        <f t="shared" si="48"/>
        <v>0</v>
      </c>
      <c r="J346" s="39">
        <f>SUM($H$18:$H346)</f>
        <v>23122.403467412321</v>
      </c>
    </row>
    <row r="347" spans="1:10">
      <c r="A347" s="36">
        <f t="shared" si="49"/>
        <v>330</v>
      </c>
      <c r="B347" s="37">
        <f t="shared" si="45"/>
        <v>164573</v>
      </c>
      <c r="C347" s="39">
        <f t="shared" si="50"/>
        <v>0</v>
      </c>
      <c r="D347" s="39">
        <f t="shared" si="53"/>
        <v>36853.733911235387</v>
      </c>
      <c r="E347" s="40">
        <f t="shared" si="46"/>
        <v>0</v>
      </c>
      <c r="F347" s="39">
        <f t="shared" si="47"/>
        <v>0</v>
      </c>
      <c r="G347" s="39">
        <f t="shared" si="51"/>
        <v>0</v>
      </c>
      <c r="H347" s="39">
        <f t="shared" si="52"/>
        <v>0</v>
      </c>
      <c r="I347" s="39">
        <f t="shared" si="48"/>
        <v>0</v>
      </c>
      <c r="J347" s="39">
        <f>SUM($H$18:$H347)</f>
        <v>23122.403467412321</v>
      </c>
    </row>
    <row r="348" spans="1:10">
      <c r="A348" s="36">
        <f t="shared" si="49"/>
        <v>331</v>
      </c>
      <c r="B348" s="37">
        <f t="shared" si="45"/>
        <v>164938</v>
      </c>
      <c r="C348" s="39">
        <f t="shared" si="50"/>
        <v>0</v>
      </c>
      <c r="D348" s="39">
        <f t="shared" si="53"/>
        <v>36853.733911235387</v>
      </c>
      <c r="E348" s="40">
        <f t="shared" si="46"/>
        <v>0</v>
      </c>
      <c r="F348" s="39">
        <f t="shared" si="47"/>
        <v>0</v>
      </c>
      <c r="G348" s="39">
        <f t="shared" si="51"/>
        <v>0</v>
      </c>
      <c r="H348" s="39">
        <f t="shared" si="52"/>
        <v>0</v>
      </c>
      <c r="I348" s="39">
        <f t="shared" si="48"/>
        <v>0</v>
      </c>
      <c r="J348" s="39">
        <f>SUM($H$18:$H348)</f>
        <v>23122.403467412321</v>
      </c>
    </row>
    <row r="349" spans="1:10">
      <c r="A349" s="36">
        <f t="shared" si="49"/>
        <v>332</v>
      </c>
      <c r="B349" s="37">
        <f t="shared" si="45"/>
        <v>165304</v>
      </c>
      <c r="C349" s="39">
        <f t="shared" si="50"/>
        <v>0</v>
      </c>
      <c r="D349" s="39">
        <f t="shared" si="53"/>
        <v>36853.733911235387</v>
      </c>
      <c r="E349" s="40">
        <f t="shared" si="46"/>
        <v>0</v>
      </c>
      <c r="F349" s="39">
        <f t="shared" si="47"/>
        <v>0</v>
      </c>
      <c r="G349" s="39">
        <f t="shared" si="51"/>
        <v>0</v>
      </c>
      <c r="H349" s="39">
        <f t="shared" si="52"/>
        <v>0</v>
      </c>
      <c r="I349" s="39">
        <f t="shared" si="48"/>
        <v>0</v>
      </c>
      <c r="J349" s="39">
        <f>SUM($H$18:$H349)</f>
        <v>23122.403467412321</v>
      </c>
    </row>
    <row r="350" spans="1:10">
      <c r="A350" s="36">
        <f t="shared" si="49"/>
        <v>333</v>
      </c>
      <c r="B350" s="37">
        <f t="shared" si="45"/>
        <v>165669</v>
      </c>
      <c r="C350" s="39">
        <f t="shared" si="50"/>
        <v>0</v>
      </c>
      <c r="D350" s="39">
        <f t="shared" si="53"/>
        <v>36853.733911235387</v>
      </c>
      <c r="E350" s="40">
        <f t="shared" si="46"/>
        <v>0</v>
      </c>
      <c r="F350" s="39">
        <f t="shared" si="47"/>
        <v>0</v>
      </c>
      <c r="G350" s="39">
        <f t="shared" si="51"/>
        <v>0</v>
      </c>
      <c r="H350" s="39">
        <f t="shared" si="52"/>
        <v>0</v>
      </c>
      <c r="I350" s="39">
        <f t="shared" si="48"/>
        <v>0</v>
      </c>
      <c r="J350" s="39">
        <f>SUM($H$18:$H350)</f>
        <v>23122.403467412321</v>
      </c>
    </row>
    <row r="351" spans="1:10">
      <c r="A351" s="36">
        <f t="shared" si="49"/>
        <v>334</v>
      </c>
      <c r="B351" s="37">
        <f t="shared" si="45"/>
        <v>166034</v>
      </c>
      <c r="C351" s="39">
        <f t="shared" si="50"/>
        <v>0</v>
      </c>
      <c r="D351" s="39">
        <f t="shared" si="53"/>
        <v>36853.733911235387</v>
      </c>
      <c r="E351" s="40">
        <f t="shared" si="46"/>
        <v>0</v>
      </c>
      <c r="F351" s="39">
        <f t="shared" si="47"/>
        <v>0</v>
      </c>
      <c r="G351" s="39">
        <f t="shared" si="51"/>
        <v>0</v>
      </c>
      <c r="H351" s="39">
        <f t="shared" si="52"/>
        <v>0</v>
      </c>
      <c r="I351" s="39">
        <f t="shared" si="48"/>
        <v>0</v>
      </c>
      <c r="J351" s="39">
        <f>SUM($H$18:$H351)</f>
        <v>23122.403467412321</v>
      </c>
    </row>
    <row r="352" spans="1:10">
      <c r="A352" s="36">
        <f t="shared" si="49"/>
        <v>335</v>
      </c>
      <c r="B352" s="37">
        <f t="shared" si="45"/>
        <v>166399</v>
      </c>
      <c r="C352" s="39">
        <f t="shared" si="50"/>
        <v>0</v>
      </c>
      <c r="D352" s="39">
        <f t="shared" si="53"/>
        <v>36853.733911235387</v>
      </c>
      <c r="E352" s="40">
        <f t="shared" si="46"/>
        <v>0</v>
      </c>
      <c r="F352" s="39">
        <f t="shared" si="47"/>
        <v>0</v>
      </c>
      <c r="G352" s="39">
        <f t="shared" si="51"/>
        <v>0</v>
      </c>
      <c r="H352" s="39">
        <f t="shared" si="52"/>
        <v>0</v>
      </c>
      <c r="I352" s="39">
        <f t="shared" si="48"/>
        <v>0</v>
      </c>
      <c r="J352" s="39">
        <f>SUM($H$18:$H352)</f>
        <v>23122.403467412321</v>
      </c>
    </row>
    <row r="353" spans="1:10">
      <c r="A353" s="36">
        <f t="shared" si="49"/>
        <v>336</v>
      </c>
      <c r="B353" s="37">
        <f t="shared" si="45"/>
        <v>166765</v>
      </c>
      <c r="C353" s="39">
        <f t="shared" si="50"/>
        <v>0</v>
      </c>
      <c r="D353" s="39">
        <f t="shared" si="53"/>
        <v>36853.733911235387</v>
      </c>
      <c r="E353" s="40">
        <f t="shared" si="46"/>
        <v>0</v>
      </c>
      <c r="F353" s="39">
        <f t="shared" si="47"/>
        <v>0</v>
      </c>
      <c r="G353" s="39">
        <f t="shared" si="51"/>
        <v>0</v>
      </c>
      <c r="H353" s="39">
        <f t="shared" si="52"/>
        <v>0</v>
      </c>
      <c r="I353" s="39">
        <f t="shared" si="48"/>
        <v>0</v>
      </c>
      <c r="J353" s="39">
        <f>SUM($H$18:$H353)</f>
        <v>23122.403467412321</v>
      </c>
    </row>
    <row r="354" spans="1:10">
      <c r="A354" s="36">
        <f t="shared" si="49"/>
        <v>337</v>
      </c>
      <c r="B354" s="37">
        <f t="shared" si="45"/>
        <v>167130</v>
      </c>
      <c r="C354" s="39">
        <f t="shared" si="50"/>
        <v>0</v>
      </c>
      <c r="D354" s="39">
        <f t="shared" si="53"/>
        <v>36853.733911235387</v>
      </c>
      <c r="E354" s="40">
        <f t="shared" si="46"/>
        <v>0</v>
      </c>
      <c r="F354" s="39">
        <f t="shared" si="47"/>
        <v>0</v>
      </c>
      <c r="G354" s="39">
        <f t="shared" si="51"/>
        <v>0</v>
      </c>
      <c r="H354" s="39">
        <f t="shared" si="52"/>
        <v>0</v>
      </c>
      <c r="I354" s="39">
        <f t="shared" si="48"/>
        <v>0</v>
      </c>
      <c r="J354" s="39">
        <f>SUM($H$18:$H354)</f>
        <v>23122.403467412321</v>
      </c>
    </row>
    <row r="355" spans="1:10">
      <c r="A355" s="36">
        <f t="shared" si="49"/>
        <v>338</v>
      </c>
      <c r="B355" s="37">
        <f t="shared" si="45"/>
        <v>167495</v>
      </c>
      <c r="C355" s="39">
        <f t="shared" si="50"/>
        <v>0</v>
      </c>
      <c r="D355" s="39">
        <f t="shared" si="53"/>
        <v>36853.733911235387</v>
      </c>
      <c r="E355" s="40">
        <f t="shared" si="46"/>
        <v>0</v>
      </c>
      <c r="F355" s="39">
        <f t="shared" si="47"/>
        <v>0</v>
      </c>
      <c r="G355" s="39">
        <f t="shared" si="51"/>
        <v>0</v>
      </c>
      <c r="H355" s="39">
        <f t="shared" si="52"/>
        <v>0</v>
      </c>
      <c r="I355" s="39">
        <f t="shared" si="48"/>
        <v>0</v>
      </c>
      <c r="J355" s="39">
        <f>SUM($H$18:$H355)</f>
        <v>23122.403467412321</v>
      </c>
    </row>
    <row r="356" spans="1:10">
      <c r="A356" s="36">
        <f t="shared" si="49"/>
        <v>339</v>
      </c>
      <c r="B356" s="37">
        <f t="shared" si="45"/>
        <v>167860</v>
      </c>
      <c r="C356" s="39">
        <f t="shared" si="50"/>
        <v>0</v>
      </c>
      <c r="D356" s="39">
        <f t="shared" si="53"/>
        <v>36853.733911235387</v>
      </c>
      <c r="E356" s="40">
        <f t="shared" si="46"/>
        <v>0</v>
      </c>
      <c r="F356" s="39">
        <f t="shared" si="47"/>
        <v>0</v>
      </c>
      <c r="G356" s="39">
        <f t="shared" si="51"/>
        <v>0</v>
      </c>
      <c r="H356" s="39">
        <f t="shared" si="52"/>
        <v>0</v>
      </c>
      <c r="I356" s="39">
        <f t="shared" si="48"/>
        <v>0</v>
      </c>
      <c r="J356" s="39">
        <f>SUM($H$18:$H356)</f>
        <v>23122.403467412321</v>
      </c>
    </row>
    <row r="357" spans="1:10">
      <c r="A357" s="36">
        <f t="shared" si="49"/>
        <v>340</v>
      </c>
      <c r="B357" s="37">
        <f t="shared" si="45"/>
        <v>168226</v>
      </c>
      <c r="C357" s="39">
        <f t="shared" si="50"/>
        <v>0</v>
      </c>
      <c r="D357" s="39">
        <f t="shared" si="53"/>
        <v>36853.733911235387</v>
      </c>
      <c r="E357" s="40">
        <f t="shared" si="46"/>
        <v>0</v>
      </c>
      <c r="F357" s="39">
        <f t="shared" si="47"/>
        <v>0</v>
      </c>
      <c r="G357" s="39">
        <f t="shared" si="51"/>
        <v>0</v>
      </c>
      <c r="H357" s="39">
        <f t="shared" si="52"/>
        <v>0</v>
      </c>
      <c r="I357" s="39">
        <f t="shared" si="48"/>
        <v>0</v>
      </c>
      <c r="J357" s="39">
        <f>SUM($H$18:$H357)</f>
        <v>23122.403467412321</v>
      </c>
    </row>
    <row r="358" spans="1:10">
      <c r="A358" s="36">
        <f t="shared" si="49"/>
        <v>341</v>
      </c>
      <c r="B358" s="37">
        <f t="shared" si="45"/>
        <v>168591</v>
      </c>
      <c r="C358" s="39">
        <f t="shared" si="50"/>
        <v>0</v>
      </c>
      <c r="D358" s="39">
        <f t="shared" si="53"/>
        <v>36853.733911235387</v>
      </c>
      <c r="E358" s="40">
        <f t="shared" si="46"/>
        <v>0</v>
      </c>
      <c r="F358" s="39">
        <f t="shared" si="47"/>
        <v>0</v>
      </c>
      <c r="G358" s="39">
        <f t="shared" si="51"/>
        <v>0</v>
      </c>
      <c r="H358" s="39">
        <f t="shared" si="52"/>
        <v>0</v>
      </c>
      <c r="I358" s="39">
        <f t="shared" si="48"/>
        <v>0</v>
      </c>
      <c r="J358" s="39">
        <f>SUM($H$18:$H358)</f>
        <v>23122.403467412321</v>
      </c>
    </row>
    <row r="359" spans="1:10">
      <c r="A359" s="36">
        <f t="shared" si="49"/>
        <v>342</v>
      </c>
      <c r="B359" s="37">
        <f t="shared" si="45"/>
        <v>168956</v>
      </c>
      <c r="C359" s="39">
        <f t="shared" si="50"/>
        <v>0</v>
      </c>
      <c r="D359" s="39">
        <f t="shared" si="53"/>
        <v>36853.733911235387</v>
      </c>
      <c r="E359" s="40">
        <f t="shared" si="46"/>
        <v>0</v>
      </c>
      <c r="F359" s="39">
        <f t="shared" si="47"/>
        <v>0</v>
      </c>
      <c r="G359" s="39">
        <f t="shared" si="51"/>
        <v>0</v>
      </c>
      <c r="H359" s="39">
        <f t="shared" si="52"/>
        <v>0</v>
      </c>
      <c r="I359" s="39">
        <f t="shared" si="48"/>
        <v>0</v>
      </c>
      <c r="J359" s="39">
        <f>SUM($H$18:$H359)</f>
        <v>23122.403467412321</v>
      </c>
    </row>
    <row r="360" spans="1:10">
      <c r="A360" s="36">
        <f t="shared" si="49"/>
        <v>343</v>
      </c>
      <c r="B360" s="37">
        <f t="shared" si="45"/>
        <v>169321</v>
      </c>
      <c r="C360" s="39">
        <f t="shared" si="50"/>
        <v>0</v>
      </c>
      <c r="D360" s="39">
        <f t="shared" si="53"/>
        <v>36853.733911235387</v>
      </c>
      <c r="E360" s="40">
        <f t="shared" si="46"/>
        <v>0</v>
      </c>
      <c r="F360" s="39">
        <f t="shared" si="47"/>
        <v>0</v>
      </c>
      <c r="G360" s="39">
        <f t="shared" si="51"/>
        <v>0</v>
      </c>
      <c r="H360" s="39">
        <f t="shared" si="52"/>
        <v>0</v>
      </c>
      <c r="I360" s="39">
        <f t="shared" si="48"/>
        <v>0</v>
      </c>
      <c r="J360" s="39">
        <f>SUM($H$18:$H360)</f>
        <v>23122.403467412321</v>
      </c>
    </row>
    <row r="361" spans="1:10">
      <c r="A361" s="36">
        <f t="shared" si="49"/>
        <v>344</v>
      </c>
      <c r="B361" s="37">
        <f t="shared" si="45"/>
        <v>169687</v>
      </c>
      <c r="C361" s="39">
        <f t="shared" si="50"/>
        <v>0</v>
      </c>
      <c r="D361" s="39">
        <f t="shared" si="53"/>
        <v>36853.733911235387</v>
      </c>
      <c r="E361" s="40">
        <f t="shared" si="46"/>
        <v>0</v>
      </c>
      <c r="F361" s="39">
        <f t="shared" si="47"/>
        <v>0</v>
      </c>
      <c r="G361" s="39">
        <f t="shared" si="51"/>
        <v>0</v>
      </c>
      <c r="H361" s="39">
        <f t="shared" si="52"/>
        <v>0</v>
      </c>
      <c r="I361" s="39">
        <f t="shared" si="48"/>
        <v>0</v>
      </c>
      <c r="J361" s="39">
        <f>SUM($H$18:$H361)</f>
        <v>23122.403467412321</v>
      </c>
    </row>
    <row r="362" spans="1:10">
      <c r="A362" s="36">
        <f t="shared" si="49"/>
        <v>345</v>
      </c>
      <c r="B362" s="37">
        <f t="shared" si="45"/>
        <v>170052</v>
      </c>
      <c r="C362" s="39">
        <f t="shared" si="50"/>
        <v>0</v>
      </c>
      <c r="D362" s="39">
        <f t="shared" si="53"/>
        <v>36853.733911235387</v>
      </c>
      <c r="E362" s="40">
        <f t="shared" si="46"/>
        <v>0</v>
      </c>
      <c r="F362" s="39">
        <f t="shared" si="47"/>
        <v>0</v>
      </c>
      <c r="G362" s="39">
        <f t="shared" si="51"/>
        <v>0</v>
      </c>
      <c r="H362" s="39">
        <f t="shared" si="52"/>
        <v>0</v>
      </c>
      <c r="I362" s="39">
        <f t="shared" si="48"/>
        <v>0</v>
      </c>
      <c r="J362" s="39">
        <f>SUM($H$18:$H362)</f>
        <v>23122.403467412321</v>
      </c>
    </row>
    <row r="363" spans="1:10">
      <c r="A363" s="36">
        <f t="shared" si="49"/>
        <v>346</v>
      </c>
      <c r="B363" s="37">
        <f t="shared" si="45"/>
        <v>170417</v>
      </c>
      <c r="C363" s="39">
        <f t="shared" si="50"/>
        <v>0</v>
      </c>
      <c r="D363" s="39">
        <f t="shared" si="53"/>
        <v>36853.733911235387</v>
      </c>
      <c r="E363" s="40">
        <f t="shared" si="46"/>
        <v>0</v>
      </c>
      <c r="F363" s="39">
        <f t="shared" si="47"/>
        <v>0</v>
      </c>
      <c r="G363" s="39">
        <f t="shared" si="51"/>
        <v>0</v>
      </c>
      <c r="H363" s="39">
        <f t="shared" si="52"/>
        <v>0</v>
      </c>
      <c r="I363" s="39">
        <f t="shared" si="48"/>
        <v>0</v>
      </c>
      <c r="J363" s="39">
        <f>SUM($H$18:$H363)</f>
        <v>23122.403467412321</v>
      </c>
    </row>
    <row r="364" spans="1:10">
      <c r="A364" s="36">
        <f t="shared" si="49"/>
        <v>347</v>
      </c>
      <c r="B364" s="37">
        <f t="shared" si="45"/>
        <v>170782</v>
      </c>
      <c r="C364" s="39">
        <f t="shared" si="50"/>
        <v>0</v>
      </c>
      <c r="D364" s="39">
        <f t="shared" si="53"/>
        <v>36853.733911235387</v>
      </c>
      <c r="E364" s="40">
        <f t="shared" si="46"/>
        <v>0</v>
      </c>
      <c r="F364" s="39">
        <f t="shared" si="47"/>
        <v>0</v>
      </c>
      <c r="G364" s="39">
        <f t="shared" si="51"/>
        <v>0</v>
      </c>
      <c r="H364" s="39">
        <f t="shared" si="52"/>
        <v>0</v>
      </c>
      <c r="I364" s="39">
        <f t="shared" si="48"/>
        <v>0</v>
      </c>
      <c r="J364" s="39">
        <f>SUM($H$18:$H364)</f>
        <v>23122.403467412321</v>
      </c>
    </row>
    <row r="365" spans="1:10">
      <c r="A365" s="36">
        <f t="shared" si="49"/>
        <v>348</v>
      </c>
      <c r="B365" s="37">
        <f t="shared" si="45"/>
        <v>171148</v>
      </c>
      <c r="C365" s="39">
        <f t="shared" si="50"/>
        <v>0</v>
      </c>
      <c r="D365" s="39">
        <f t="shared" si="53"/>
        <v>36853.733911235387</v>
      </c>
      <c r="E365" s="40">
        <f t="shared" si="46"/>
        <v>0</v>
      </c>
      <c r="F365" s="39">
        <f t="shared" si="47"/>
        <v>0</v>
      </c>
      <c r="G365" s="39">
        <f t="shared" si="51"/>
        <v>0</v>
      </c>
      <c r="H365" s="39">
        <f t="shared" si="52"/>
        <v>0</v>
      </c>
      <c r="I365" s="39">
        <f t="shared" si="48"/>
        <v>0</v>
      </c>
      <c r="J365" s="39">
        <f>SUM($H$18:$H365)</f>
        <v>23122.403467412321</v>
      </c>
    </row>
    <row r="366" spans="1:10">
      <c r="A366" s="36">
        <f t="shared" si="49"/>
        <v>349</v>
      </c>
      <c r="B366" s="37">
        <f t="shared" si="45"/>
        <v>171513</v>
      </c>
      <c r="C366" s="39">
        <f t="shared" si="50"/>
        <v>0</v>
      </c>
      <c r="D366" s="39">
        <f t="shared" si="53"/>
        <v>36853.733911235387</v>
      </c>
      <c r="E366" s="40">
        <f t="shared" si="46"/>
        <v>0</v>
      </c>
      <c r="F366" s="39">
        <f t="shared" si="47"/>
        <v>0</v>
      </c>
      <c r="G366" s="39">
        <f t="shared" si="51"/>
        <v>0</v>
      </c>
      <c r="H366" s="39">
        <f t="shared" si="52"/>
        <v>0</v>
      </c>
      <c r="I366" s="39">
        <f t="shared" si="48"/>
        <v>0</v>
      </c>
      <c r="J366" s="39">
        <f>SUM($H$18:$H366)</f>
        <v>23122.403467412321</v>
      </c>
    </row>
    <row r="367" spans="1:10">
      <c r="A367" s="36">
        <f t="shared" si="49"/>
        <v>350</v>
      </c>
      <c r="B367" s="37">
        <f t="shared" si="45"/>
        <v>171878</v>
      </c>
      <c r="C367" s="39">
        <f t="shared" si="50"/>
        <v>0</v>
      </c>
      <c r="D367" s="39">
        <f t="shared" si="53"/>
        <v>36853.733911235387</v>
      </c>
      <c r="E367" s="40">
        <f t="shared" si="46"/>
        <v>0</v>
      </c>
      <c r="F367" s="39">
        <f t="shared" si="47"/>
        <v>0</v>
      </c>
      <c r="G367" s="39">
        <f t="shared" si="51"/>
        <v>0</v>
      </c>
      <c r="H367" s="39">
        <f t="shared" si="52"/>
        <v>0</v>
      </c>
      <c r="I367" s="39">
        <f t="shared" si="48"/>
        <v>0</v>
      </c>
      <c r="J367" s="39">
        <f>SUM($H$18:$H367)</f>
        <v>23122.403467412321</v>
      </c>
    </row>
    <row r="368" spans="1:10">
      <c r="A368" s="36">
        <f t="shared" si="49"/>
        <v>351</v>
      </c>
      <c r="B368" s="37">
        <f t="shared" si="45"/>
        <v>172243</v>
      </c>
      <c r="C368" s="39">
        <f t="shared" si="50"/>
        <v>0</v>
      </c>
      <c r="D368" s="39">
        <f t="shared" si="53"/>
        <v>36853.733911235387</v>
      </c>
      <c r="E368" s="40">
        <f t="shared" si="46"/>
        <v>0</v>
      </c>
      <c r="F368" s="39">
        <f t="shared" si="47"/>
        <v>0</v>
      </c>
      <c r="G368" s="39">
        <f t="shared" si="51"/>
        <v>0</v>
      </c>
      <c r="H368" s="39">
        <f t="shared" si="52"/>
        <v>0</v>
      </c>
      <c r="I368" s="39">
        <f t="shared" si="48"/>
        <v>0</v>
      </c>
      <c r="J368" s="39">
        <f>SUM($H$18:$H368)</f>
        <v>23122.403467412321</v>
      </c>
    </row>
    <row r="369" spans="1:10">
      <c r="A369" s="36">
        <f t="shared" si="49"/>
        <v>352</v>
      </c>
      <c r="B369" s="37">
        <f t="shared" si="45"/>
        <v>172609</v>
      </c>
      <c r="C369" s="39">
        <f t="shared" si="50"/>
        <v>0</v>
      </c>
      <c r="D369" s="39">
        <f t="shared" si="53"/>
        <v>36853.733911235387</v>
      </c>
      <c r="E369" s="40">
        <f t="shared" si="46"/>
        <v>0</v>
      </c>
      <c r="F369" s="39">
        <f t="shared" si="47"/>
        <v>0</v>
      </c>
      <c r="G369" s="39">
        <f t="shared" si="51"/>
        <v>0</v>
      </c>
      <c r="H369" s="39">
        <f t="shared" si="52"/>
        <v>0</v>
      </c>
      <c r="I369" s="39">
        <f t="shared" si="48"/>
        <v>0</v>
      </c>
      <c r="J369" s="39">
        <f>SUM($H$18:$H369)</f>
        <v>23122.403467412321</v>
      </c>
    </row>
    <row r="370" spans="1:10">
      <c r="A370" s="36">
        <f t="shared" si="49"/>
        <v>353</v>
      </c>
      <c r="B370" s="37">
        <f t="shared" si="45"/>
        <v>172974</v>
      </c>
      <c r="C370" s="39">
        <f t="shared" si="50"/>
        <v>0</v>
      </c>
      <c r="D370" s="39">
        <f t="shared" si="53"/>
        <v>36853.733911235387</v>
      </c>
      <c r="E370" s="40">
        <f t="shared" si="46"/>
        <v>0</v>
      </c>
      <c r="F370" s="39">
        <f t="shared" si="47"/>
        <v>0</v>
      </c>
      <c r="G370" s="39">
        <f t="shared" si="51"/>
        <v>0</v>
      </c>
      <c r="H370" s="39">
        <f t="shared" si="52"/>
        <v>0</v>
      </c>
      <c r="I370" s="39">
        <f t="shared" si="48"/>
        <v>0</v>
      </c>
      <c r="J370" s="39">
        <f>SUM($H$18:$H370)</f>
        <v>23122.403467412321</v>
      </c>
    </row>
    <row r="371" spans="1:10">
      <c r="A371" s="36">
        <f t="shared" si="49"/>
        <v>354</v>
      </c>
      <c r="B371" s="37">
        <f t="shared" si="45"/>
        <v>173339</v>
      </c>
      <c r="C371" s="39">
        <f t="shared" si="50"/>
        <v>0</v>
      </c>
      <c r="D371" s="39">
        <f t="shared" si="53"/>
        <v>36853.733911235387</v>
      </c>
      <c r="E371" s="40">
        <f t="shared" si="46"/>
        <v>0</v>
      </c>
      <c r="F371" s="39">
        <f t="shared" si="47"/>
        <v>0</v>
      </c>
      <c r="G371" s="39">
        <f t="shared" si="51"/>
        <v>0</v>
      </c>
      <c r="H371" s="39">
        <f t="shared" si="52"/>
        <v>0</v>
      </c>
      <c r="I371" s="39">
        <f t="shared" si="48"/>
        <v>0</v>
      </c>
      <c r="J371" s="39">
        <f>SUM($H$18:$H371)</f>
        <v>23122.403467412321</v>
      </c>
    </row>
    <row r="372" spans="1:10">
      <c r="A372" s="36">
        <f t="shared" si="49"/>
        <v>355</v>
      </c>
      <c r="B372" s="37">
        <f t="shared" si="45"/>
        <v>173704</v>
      </c>
      <c r="C372" s="39">
        <f t="shared" si="50"/>
        <v>0</v>
      </c>
      <c r="D372" s="39">
        <f t="shared" si="53"/>
        <v>36853.733911235387</v>
      </c>
      <c r="E372" s="40">
        <f t="shared" si="46"/>
        <v>0</v>
      </c>
      <c r="F372" s="39">
        <f t="shared" si="47"/>
        <v>0</v>
      </c>
      <c r="G372" s="39">
        <f t="shared" si="51"/>
        <v>0</v>
      </c>
      <c r="H372" s="39">
        <f t="shared" si="52"/>
        <v>0</v>
      </c>
      <c r="I372" s="39">
        <f t="shared" si="48"/>
        <v>0</v>
      </c>
      <c r="J372" s="39">
        <f>SUM($H$18:$H372)</f>
        <v>23122.403467412321</v>
      </c>
    </row>
    <row r="373" spans="1:10">
      <c r="A373" s="36">
        <f t="shared" si="49"/>
        <v>356</v>
      </c>
      <c r="B373" s="37">
        <f t="shared" si="45"/>
        <v>174070</v>
      </c>
      <c r="C373" s="39">
        <f t="shared" si="50"/>
        <v>0</v>
      </c>
      <c r="D373" s="39">
        <f t="shared" si="53"/>
        <v>36853.733911235387</v>
      </c>
      <c r="E373" s="40">
        <f t="shared" si="46"/>
        <v>0</v>
      </c>
      <c r="F373" s="39">
        <f t="shared" si="47"/>
        <v>0</v>
      </c>
      <c r="G373" s="39">
        <f t="shared" si="51"/>
        <v>0</v>
      </c>
      <c r="H373" s="39">
        <f t="shared" si="52"/>
        <v>0</v>
      </c>
      <c r="I373" s="39">
        <f t="shared" si="48"/>
        <v>0</v>
      </c>
      <c r="J373" s="39">
        <f>SUM($H$18:$H373)</f>
        <v>23122.403467412321</v>
      </c>
    </row>
    <row r="374" spans="1:10">
      <c r="A374" s="36">
        <f t="shared" si="49"/>
        <v>357</v>
      </c>
      <c r="B374" s="37">
        <f t="shared" si="45"/>
        <v>174435</v>
      </c>
      <c r="C374" s="39">
        <f t="shared" si="50"/>
        <v>0</v>
      </c>
      <c r="D374" s="39">
        <f t="shared" si="53"/>
        <v>36853.733911235387</v>
      </c>
      <c r="E374" s="40">
        <f t="shared" si="46"/>
        <v>0</v>
      </c>
      <c r="F374" s="39">
        <f t="shared" si="47"/>
        <v>0</v>
      </c>
      <c r="G374" s="39">
        <f t="shared" si="51"/>
        <v>0</v>
      </c>
      <c r="H374" s="39">
        <f t="shared" si="52"/>
        <v>0</v>
      </c>
      <c r="I374" s="39">
        <f t="shared" si="48"/>
        <v>0</v>
      </c>
      <c r="J374" s="39">
        <f>SUM($H$18:$H374)</f>
        <v>23122.403467412321</v>
      </c>
    </row>
    <row r="375" spans="1:10">
      <c r="A375" s="36">
        <f t="shared" si="49"/>
        <v>358</v>
      </c>
      <c r="B375" s="37">
        <f t="shared" si="45"/>
        <v>174800</v>
      </c>
      <c r="C375" s="39">
        <f t="shared" si="50"/>
        <v>0</v>
      </c>
      <c r="D375" s="39">
        <f t="shared" si="53"/>
        <v>36853.733911235387</v>
      </c>
      <c r="E375" s="40">
        <f t="shared" si="46"/>
        <v>0</v>
      </c>
      <c r="F375" s="39">
        <f t="shared" si="47"/>
        <v>0</v>
      </c>
      <c r="G375" s="39">
        <f t="shared" si="51"/>
        <v>0</v>
      </c>
      <c r="H375" s="39">
        <f t="shared" si="52"/>
        <v>0</v>
      </c>
      <c r="I375" s="39">
        <f t="shared" si="48"/>
        <v>0</v>
      </c>
      <c r="J375" s="39">
        <f>SUM($H$18:$H375)</f>
        <v>23122.403467412321</v>
      </c>
    </row>
    <row r="376" spans="1:10">
      <c r="A376" s="36">
        <f t="shared" si="49"/>
        <v>359</v>
      </c>
      <c r="B376" s="37">
        <f t="shared" si="45"/>
        <v>175165</v>
      </c>
      <c r="C376" s="39">
        <f t="shared" si="50"/>
        <v>0</v>
      </c>
      <c r="D376" s="39">
        <f t="shared" si="53"/>
        <v>36853.733911235387</v>
      </c>
      <c r="E376" s="40">
        <f t="shared" si="46"/>
        <v>0</v>
      </c>
      <c r="F376" s="39">
        <f t="shared" si="47"/>
        <v>0</v>
      </c>
      <c r="G376" s="39">
        <f t="shared" si="51"/>
        <v>0</v>
      </c>
      <c r="H376" s="39">
        <f t="shared" si="52"/>
        <v>0</v>
      </c>
      <c r="I376" s="39">
        <f t="shared" si="48"/>
        <v>0</v>
      </c>
      <c r="J376" s="39">
        <f>SUM($H$18:$H376)</f>
        <v>23122.403467412321</v>
      </c>
    </row>
    <row r="377" spans="1:10">
      <c r="A377" s="36">
        <f t="shared" si="49"/>
        <v>360</v>
      </c>
      <c r="B377" s="37">
        <f t="shared" si="45"/>
        <v>175531</v>
      </c>
      <c r="C377" s="39">
        <f t="shared" si="50"/>
        <v>0</v>
      </c>
      <c r="D377" s="39">
        <f t="shared" si="53"/>
        <v>36853.733911235387</v>
      </c>
      <c r="E377" s="40">
        <f t="shared" si="46"/>
        <v>0</v>
      </c>
      <c r="F377" s="39">
        <f t="shared" si="47"/>
        <v>0</v>
      </c>
      <c r="G377" s="39">
        <f t="shared" si="51"/>
        <v>0</v>
      </c>
      <c r="H377" s="39">
        <f t="shared" si="52"/>
        <v>0</v>
      </c>
      <c r="I377" s="39">
        <f t="shared" si="48"/>
        <v>0</v>
      </c>
      <c r="J377" s="39">
        <f>SUM($H$18:$H377)</f>
        <v>23122.403467412321</v>
      </c>
    </row>
    <row r="378" spans="1:10">
      <c r="A378" s="41"/>
      <c r="B378" s="42"/>
      <c r="C378" s="42"/>
      <c r="D378" s="42"/>
      <c r="E378" s="42"/>
      <c r="F378" s="42"/>
      <c r="G378" s="42"/>
      <c r="H378" s="42"/>
      <c r="I378" s="42"/>
      <c r="J378" s="42"/>
    </row>
  </sheetData>
  <sheetProtection selectLockedCells="1"/>
  <mergeCells count="4">
    <mergeCell ref="A1:D1"/>
    <mergeCell ref="B4:D4"/>
    <mergeCell ref="F4:H4"/>
    <mergeCell ref="C12:D12"/>
  </mergeCells>
  <conditionalFormatting sqref="A18:E377">
    <cfRule type="expression" dxfId="17" priority="4" stopIfTrue="1">
      <formula>IF(ROW(A18)&gt;Last_Row,TRUE, FALSE)</formula>
    </cfRule>
    <cfRule type="expression" dxfId="16" priority="5" stopIfTrue="1">
      <formula>IF(ROW(A18)=Last_Row,TRUE, FALSE)</formula>
    </cfRule>
    <cfRule type="expression" dxfId="15" priority="6" stopIfTrue="1">
      <formula>IF(ROW(A18)&lt;Last_Row,TRUE, FALSE)</formula>
    </cfRule>
  </conditionalFormatting>
  <conditionalFormatting sqref="F18:J377">
    <cfRule type="expression" dxfId="14" priority="1" stopIfTrue="1">
      <formula>IF(ROW(F18)&gt;Last_Row,TRUE, FALSE)</formula>
    </cfRule>
    <cfRule type="expression" dxfId="13" priority="2" stopIfTrue="1">
      <formula>IF(ROW(F18)=Last_Row,TRUE, FALSE)</formula>
    </cfRule>
    <cfRule type="expression" dxfId="12" priority="3" stopIfTrue="1">
      <formula>IF(ROW(F18)&lt;=Last_Row,TRUE, FALSE)</formula>
    </cfRule>
  </conditionalFormatting>
  <dataValidations count="3">
    <dataValidation type="whole" allowBlank="1" showInputMessage="1" showErrorMessage="1" errorTitle="Years" error="Please enter a whole number of years from 1 to 30."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xr:uid="{42BF6006-F70A-4C30-9D25-6CE2C06E3AA4}">
      <formula1>1</formula1>
      <formula2>30</formula2>
    </dataValidation>
    <dataValidation type="date" operator="greaterThanOrEqual" allowBlank="1" showInputMessage="1" showErrorMessage="1" errorTitle="Date" error="Please enter a valid date greater than or equal to January 1, 1900." sqref="D8:D9 IZ8:IZ9 SV8:SV9 ACR8:ACR9 AMN8:AMN9 AWJ8:AWJ9 BGF8:BGF9 BQB8:BQB9 BZX8:BZX9 CJT8:CJT9 CTP8:CTP9 DDL8:DDL9 DNH8:DNH9 DXD8:DXD9 EGZ8:EGZ9 EQV8:EQV9 FAR8:FAR9 FKN8:FKN9 FUJ8:FUJ9 GEF8:GEF9 GOB8:GOB9 GXX8:GXX9 HHT8:HHT9 HRP8:HRP9 IBL8:IBL9 ILH8:ILH9 IVD8:IVD9 JEZ8:JEZ9 JOV8:JOV9 JYR8:JYR9 KIN8:KIN9 KSJ8:KSJ9 LCF8:LCF9 LMB8:LMB9 LVX8:LVX9 MFT8:MFT9 MPP8:MPP9 MZL8:MZL9 NJH8:NJH9 NTD8:NTD9 OCZ8:OCZ9 OMV8:OMV9 OWR8:OWR9 PGN8:PGN9 PQJ8:PQJ9 QAF8:QAF9 QKB8:QKB9 QTX8:QTX9 RDT8:RDT9 RNP8:RNP9 RXL8:RXL9 SHH8:SHH9 SRD8:SRD9 TAZ8:TAZ9 TKV8:TKV9 TUR8:TUR9 UEN8:UEN9 UOJ8:UOJ9 UYF8:UYF9 VIB8:VIB9 VRX8:VRX9 WBT8:WBT9 WLP8:WLP9 WVL8:WVL9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xr:uid="{A24D9AD9-617C-4F33-81C3-4F99A37214DC}">
      <formula1>1</formula1>
    </dataValidation>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ADF90577-9096-48F9-B710-CEAAD055068C}"/>
  </dataValidations>
  <printOptions horizontalCentered="1"/>
  <pageMargins left="0.75" right="0.5" top="0.5" bottom="0.5" header="0.5" footer="0.5"/>
  <pageSetup scale="80"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66B0-65C2-4F7B-A582-4C1CE96216F3}">
  <dimension ref="A1:J378"/>
  <sheetViews>
    <sheetView showGridLines="0" zoomScaleNormal="100" workbookViewId="0">
      <pane ySplit="17" topLeftCell="A18" activePane="bottomLeft" state="frozenSplit"/>
      <selection pane="bottomLeft" activeCell="D6" sqref="D6"/>
    </sheetView>
  </sheetViews>
  <sheetFormatPr defaultRowHeight="12.75"/>
  <cols>
    <col min="1" max="1" width="4.7109375" style="43" customWidth="1"/>
    <col min="2" max="2" width="13.28515625" style="44" customWidth="1"/>
    <col min="3" max="3" width="15.42578125" style="44" customWidth="1"/>
    <col min="4" max="4" width="14" style="44" customWidth="1"/>
    <col min="5" max="5" width="12.140625" style="44" customWidth="1"/>
    <col min="6" max="6" width="14.42578125" style="44" customWidth="1"/>
    <col min="7" max="7" width="14.140625" style="44" customWidth="1"/>
    <col min="8" max="9" width="13.5703125" style="44" customWidth="1"/>
    <col min="10" max="10" width="13" style="44" customWidth="1"/>
    <col min="11" max="256" width="9.140625" style="8"/>
    <col min="257" max="257" width="4.7109375" style="8" customWidth="1"/>
    <col min="258" max="258" width="13.28515625" style="8" customWidth="1"/>
    <col min="259" max="259" width="15.42578125" style="8" customWidth="1"/>
    <col min="260" max="260" width="14" style="8" customWidth="1"/>
    <col min="261" max="261" width="12.140625" style="8" customWidth="1"/>
    <col min="262" max="262" width="14.42578125" style="8" customWidth="1"/>
    <col min="263" max="263" width="14.140625" style="8" customWidth="1"/>
    <col min="264" max="265" width="13.5703125" style="8" customWidth="1"/>
    <col min="266" max="266" width="13" style="8" customWidth="1"/>
    <col min="267" max="512" width="9.140625" style="8"/>
    <col min="513" max="513" width="4.7109375" style="8" customWidth="1"/>
    <col min="514" max="514" width="13.28515625" style="8" customWidth="1"/>
    <col min="515" max="515" width="15.42578125" style="8" customWidth="1"/>
    <col min="516" max="516" width="14" style="8" customWidth="1"/>
    <col min="517" max="517" width="12.140625" style="8" customWidth="1"/>
    <col min="518" max="518" width="14.42578125" style="8" customWidth="1"/>
    <col min="519" max="519" width="14.140625" style="8" customWidth="1"/>
    <col min="520" max="521" width="13.5703125" style="8" customWidth="1"/>
    <col min="522" max="522" width="13" style="8" customWidth="1"/>
    <col min="523" max="768" width="9.140625" style="8"/>
    <col min="769" max="769" width="4.7109375" style="8" customWidth="1"/>
    <col min="770" max="770" width="13.28515625" style="8" customWidth="1"/>
    <col min="771" max="771" width="15.42578125" style="8" customWidth="1"/>
    <col min="772" max="772" width="14" style="8" customWidth="1"/>
    <col min="773" max="773" width="12.140625" style="8" customWidth="1"/>
    <col min="774" max="774" width="14.42578125" style="8" customWidth="1"/>
    <col min="775" max="775" width="14.140625" style="8" customWidth="1"/>
    <col min="776" max="777" width="13.5703125" style="8" customWidth="1"/>
    <col min="778" max="778" width="13" style="8" customWidth="1"/>
    <col min="779" max="1024" width="9.140625" style="8"/>
    <col min="1025" max="1025" width="4.7109375" style="8" customWidth="1"/>
    <col min="1026" max="1026" width="13.28515625" style="8" customWidth="1"/>
    <col min="1027" max="1027" width="15.42578125" style="8" customWidth="1"/>
    <col min="1028" max="1028" width="14" style="8" customWidth="1"/>
    <col min="1029" max="1029" width="12.140625" style="8" customWidth="1"/>
    <col min="1030" max="1030" width="14.42578125" style="8" customWidth="1"/>
    <col min="1031" max="1031" width="14.140625" style="8" customWidth="1"/>
    <col min="1032" max="1033" width="13.5703125" style="8" customWidth="1"/>
    <col min="1034" max="1034" width="13" style="8" customWidth="1"/>
    <col min="1035" max="1280" width="9.140625" style="8"/>
    <col min="1281" max="1281" width="4.7109375" style="8" customWidth="1"/>
    <col min="1282" max="1282" width="13.28515625" style="8" customWidth="1"/>
    <col min="1283" max="1283" width="15.42578125" style="8" customWidth="1"/>
    <col min="1284" max="1284" width="14" style="8" customWidth="1"/>
    <col min="1285" max="1285" width="12.140625" style="8" customWidth="1"/>
    <col min="1286" max="1286" width="14.42578125" style="8" customWidth="1"/>
    <col min="1287" max="1287" width="14.140625" style="8" customWidth="1"/>
    <col min="1288" max="1289" width="13.5703125" style="8" customWidth="1"/>
    <col min="1290" max="1290" width="13" style="8" customWidth="1"/>
    <col min="1291" max="1536" width="9.140625" style="8"/>
    <col min="1537" max="1537" width="4.7109375" style="8" customWidth="1"/>
    <col min="1538" max="1538" width="13.28515625" style="8" customWidth="1"/>
    <col min="1539" max="1539" width="15.42578125" style="8" customWidth="1"/>
    <col min="1540" max="1540" width="14" style="8" customWidth="1"/>
    <col min="1541" max="1541" width="12.140625" style="8" customWidth="1"/>
    <col min="1542" max="1542" width="14.42578125" style="8" customWidth="1"/>
    <col min="1543" max="1543" width="14.140625" style="8" customWidth="1"/>
    <col min="1544" max="1545" width="13.5703125" style="8" customWidth="1"/>
    <col min="1546" max="1546" width="13" style="8" customWidth="1"/>
    <col min="1547" max="1792" width="9.140625" style="8"/>
    <col min="1793" max="1793" width="4.7109375" style="8" customWidth="1"/>
    <col min="1794" max="1794" width="13.28515625" style="8" customWidth="1"/>
    <col min="1795" max="1795" width="15.42578125" style="8" customWidth="1"/>
    <col min="1796" max="1796" width="14" style="8" customWidth="1"/>
    <col min="1797" max="1797" width="12.140625" style="8" customWidth="1"/>
    <col min="1798" max="1798" width="14.42578125" style="8" customWidth="1"/>
    <col min="1799" max="1799" width="14.140625" style="8" customWidth="1"/>
    <col min="1800" max="1801" width="13.5703125" style="8" customWidth="1"/>
    <col min="1802" max="1802" width="13" style="8" customWidth="1"/>
    <col min="1803" max="2048" width="9.140625" style="8"/>
    <col min="2049" max="2049" width="4.7109375" style="8" customWidth="1"/>
    <col min="2050" max="2050" width="13.28515625" style="8" customWidth="1"/>
    <col min="2051" max="2051" width="15.42578125" style="8" customWidth="1"/>
    <col min="2052" max="2052" width="14" style="8" customWidth="1"/>
    <col min="2053" max="2053" width="12.140625" style="8" customWidth="1"/>
    <col min="2054" max="2054" width="14.42578125" style="8" customWidth="1"/>
    <col min="2055" max="2055" width="14.140625" style="8" customWidth="1"/>
    <col min="2056" max="2057" width="13.5703125" style="8" customWidth="1"/>
    <col min="2058" max="2058" width="13" style="8" customWidth="1"/>
    <col min="2059" max="2304" width="9.140625" style="8"/>
    <col min="2305" max="2305" width="4.7109375" style="8" customWidth="1"/>
    <col min="2306" max="2306" width="13.28515625" style="8" customWidth="1"/>
    <col min="2307" max="2307" width="15.42578125" style="8" customWidth="1"/>
    <col min="2308" max="2308" width="14" style="8" customWidth="1"/>
    <col min="2309" max="2309" width="12.140625" style="8" customWidth="1"/>
    <col min="2310" max="2310" width="14.42578125" style="8" customWidth="1"/>
    <col min="2311" max="2311" width="14.140625" style="8" customWidth="1"/>
    <col min="2312" max="2313" width="13.5703125" style="8" customWidth="1"/>
    <col min="2314" max="2314" width="13" style="8" customWidth="1"/>
    <col min="2315" max="2560" width="9.140625" style="8"/>
    <col min="2561" max="2561" width="4.7109375" style="8" customWidth="1"/>
    <col min="2562" max="2562" width="13.28515625" style="8" customWidth="1"/>
    <col min="2563" max="2563" width="15.42578125" style="8" customWidth="1"/>
    <col min="2564" max="2564" width="14" style="8" customWidth="1"/>
    <col min="2565" max="2565" width="12.140625" style="8" customWidth="1"/>
    <col min="2566" max="2566" width="14.42578125" style="8" customWidth="1"/>
    <col min="2567" max="2567" width="14.140625" style="8" customWidth="1"/>
    <col min="2568" max="2569" width="13.5703125" style="8" customWidth="1"/>
    <col min="2570" max="2570" width="13" style="8" customWidth="1"/>
    <col min="2571" max="2816" width="9.140625" style="8"/>
    <col min="2817" max="2817" width="4.7109375" style="8" customWidth="1"/>
    <col min="2818" max="2818" width="13.28515625" style="8" customWidth="1"/>
    <col min="2819" max="2819" width="15.42578125" style="8" customWidth="1"/>
    <col min="2820" max="2820" width="14" style="8" customWidth="1"/>
    <col min="2821" max="2821" width="12.140625" style="8" customWidth="1"/>
    <col min="2822" max="2822" width="14.42578125" style="8" customWidth="1"/>
    <col min="2823" max="2823" width="14.140625" style="8" customWidth="1"/>
    <col min="2824" max="2825" width="13.5703125" style="8" customWidth="1"/>
    <col min="2826" max="2826" width="13" style="8" customWidth="1"/>
    <col min="2827" max="3072" width="9.140625" style="8"/>
    <col min="3073" max="3073" width="4.7109375" style="8" customWidth="1"/>
    <col min="3074" max="3074" width="13.28515625" style="8" customWidth="1"/>
    <col min="3075" max="3075" width="15.42578125" style="8" customWidth="1"/>
    <col min="3076" max="3076" width="14" style="8" customWidth="1"/>
    <col min="3077" max="3077" width="12.140625" style="8" customWidth="1"/>
    <col min="3078" max="3078" width="14.42578125" style="8" customWidth="1"/>
    <col min="3079" max="3079" width="14.140625" style="8" customWidth="1"/>
    <col min="3080" max="3081" width="13.5703125" style="8" customWidth="1"/>
    <col min="3082" max="3082" width="13" style="8" customWidth="1"/>
    <col min="3083" max="3328" width="9.140625" style="8"/>
    <col min="3329" max="3329" width="4.7109375" style="8" customWidth="1"/>
    <col min="3330" max="3330" width="13.28515625" style="8" customWidth="1"/>
    <col min="3331" max="3331" width="15.42578125" style="8" customWidth="1"/>
    <col min="3332" max="3332" width="14" style="8" customWidth="1"/>
    <col min="3333" max="3333" width="12.140625" style="8" customWidth="1"/>
    <col min="3334" max="3334" width="14.42578125" style="8" customWidth="1"/>
    <col min="3335" max="3335" width="14.140625" style="8" customWidth="1"/>
    <col min="3336" max="3337" width="13.5703125" style="8" customWidth="1"/>
    <col min="3338" max="3338" width="13" style="8" customWidth="1"/>
    <col min="3339" max="3584" width="9.140625" style="8"/>
    <col min="3585" max="3585" width="4.7109375" style="8" customWidth="1"/>
    <col min="3586" max="3586" width="13.28515625" style="8" customWidth="1"/>
    <col min="3587" max="3587" width="15.42578125" style="8" customWidth="1"/>
    <col min="3588" max="3588" width="14" style="8" customWidth="1"/>
    <col min="3589" max="3589" width="12.140625" style="8" customWidth="1"/>
    <col min="3590" max="3590" width="14.42578125" style="8" customWidth="1"/>
    <col min="3591" max="3591" width="14.140625" style="8" customWidth="1"/>
    <col min="3592" max="3593" width="13.5703125" style="8" customWidth="1"/>
    <col min="3594" max="3594" width="13" style="8" customWidth="1"/>
    <col min="3595" max="3840" width="9.140625" style="8"/>
    <col min="3841" max="3841" width="4.7109375" style="8" customWidth="1"/>
    <col min="3842" max="3842" width="13.28515625" style="8" customWidth="1"/>
    <col min="3843" max="3843" width="15.42578125" style="8" customWidth="1"/>
    <col min="3844" max="3844" width="14" style="8" customWidth="1"/>
    <col min="3845" max="3845" width="12.140625" style="8" customWidth="1"/>
    <col min="3846" max="3846" width="14.42578125" style="8" customWidth="1"/>
    <col min="3847" max="3847" width="14.140625" style="8" customWidth="1"/>
    <col min="3848" max="3849" width="13.5703125" style="8" customWidth="1"/>
    <col min="3850" max="3850" width="13" style="8" customWidth="1"/>
    <col min="3851" max="4096" width="9.140625" style="8"/>
    <col min="4097" max="4097" width="4.7109375" style="8" customWidth="1"/>
    <col min="4098" max="4098" width="13.28515625" style="8" customWidth="1"/>
    <col min="4099" max="4099" width="15.42578125" style="8" customWidth="1"/>
    <col min="4100" max="4100" width="14" style="8" customWidth="1"/>
    <col min="4101" max="4101" width="12.140625" style="8" customWidth="1"/>
    <col min="4102" max="4102" width="14.42578125" style="8" customWidth="1"/>
    <col min="4103" max="4103" width="14.140625" style="8" customWidth="1"/>
    <col min="4104" max="4105" width="13.5703125" style="8" customWidth="1"/>
    <col min="4106" max="4106" width="13" style="8" customWidth="1"/>
    <col min="4107" max="4352" width="9.140625" style="8"/>
    <col min="4353" max="4353" width="4.7109375" style="8" customWidth="1"/>
    <col min="4354" max="4354" width="13.28515625" style="8" customWidth="1"/>
    <col min="4355" max="4355" width="15.42578125" style="8" customWidth="1"/>
    <col min="4356" max="4356" width="14" style="8" customWidth="1"/>
    <col min="4357" max="4357" width="12.140625" style="8" customWidth="1"/>
    <col min="4358" max="4358" width="14.42578125" style="8" customWidth="1"/>
    <col min="4359" max="4359" width="14.140625" style="8" customWidth="1"/>
    <col min="4360" max="4361" width="13.5703125" style="8" customWidth="1"/>
    <col min="4362" max="4362" width="13" style="8" customWidth="1"/>
    <col min="4363" max="4608" width="9.140625" style="8"/>
    <col min="4609" max="4609" width="4.7109375" style="8" customWidth="1"/>
    <col min="4610" max="4610" width="13.28515625" style="8" customWidth="1"/>
    <col min="4611" max="4611" width="15.42578125" style="8" customWidth="1"/>
    <col min="4612" max="4612" width="14" style="8" customWidth="1"/>
    <col min="4613" max="4613" width="12.140625" style="8" customWidth="1"/>
    <col min="4614" max="4614" width="14.42578125" style="8" customWidth="1"/>
    <col min="4615" max="4615" width="14.140625" style="8" customWidth="1"/>
    <col min="4616" max="4617" width="13.5703125" style="8" customWidth="1"/>
    <col min="4618" max="4618" width="13" style="8" customWidth="1"/>
    <col min="4619" max="4864" width="9.140625" style="8"/>
    <col min="4865" max="4865" width="4.7109375" style="8" customWidth="1"/>
    <col min="4866" max="4866" width="13.28515625" style="8" customWidth="1"/>
    <col min="4867" max="4867" width="15.42578125" style="8" customWidth="1"/>
    <col min="4868" max="4868" width="14" style="8" customWidth="1"/>
    <col min="4869" max="4869" width="12.140625" style="8" customWidth="1"/>
    <col min="4870" max="4870" width="14.42578125" style="8" customWidth="1"/>
    <col min="4871" max="4871" width="14.140625" style="8" customWidth="1"/>
    <col min="4872" max="4873" width="13.5703125" style="8" customWidth="1"/>
    <col min="4874" max="4874" width="13" style="8" customWidth="1"/>
    <col min="4875" max="5120" width="9.140625" style="8"/>
    <col min="5121" max="5121" width="4.7109375" style="8" customWidth="1"/>
    <col min="5122" max="5122" width="13.28515625" style="8" customWidth="1"/>
    <col min="5123" max="5123" width="15.42578125" style="8" customWidth="1"/>
    <col min="5124" max="5124" width="14" style="8" customWidth="1"/>
    <col min="5125" max="5125" width="12.140625" style="8" customWidth="1"/>
    <col min="5126" max="5126" width="14.42578125" style="8" customWidth="1"/>
    <col min="5127" max="5127" width="14.140625" style="8" customWidth="1"/>
    <col min="5128" max="5129" width="13.5703125" style="8" customWidth="1"/>
    <col min="5130" max="5130" width="13" style="8" customWidth="1"/>
    <col min="5131" max="5376" width="9.140625" style="8"/>
    <col min="5377" max="5377" width="4.7109375" style="8" customWidth="1"/>
    <col min="5378" max="5378" width="13.28515625" style="8" customWidth="1"/>
    <col min="5379" max="5379" width="15.42578125" style="8" customWidth="1"/>
    <col min="5380" max="5380" width="14" style="8" customWidth="1"/>
    <col min="5381" max="5381" width="12.140625" style="8" customWidth="1"/>
    <col min="5382" max="5382" width="14.42578125" style="8" customWidth="1"/>
    <col min="5383" max="5383" width="14.140625" style="8" customWidth="1"/>
    <col min="5384" max="5385" width="13.5703125" style="8" customWidth="1"/>
    <col min="5386" max="5386" width="13" style="8" customWidth="1"/>
    <col min="5387" max="5632" width="9.140625" style="8"/>
    <col min="5633" max="5633" width="4.7109375" style="8" customWidth="1"/>
    <col min="5634" max="5634" width="13.28515625" style="8" customWidth="1"/>
    <col min="5635" max="5635" width="15.42578125" style="8" customWidth="1"/>
    <col min="5636" max="5636" width="14" style="8" customWidth="1"/>
    <col min="5637" max="5637" width="12.140625" style="8" customWidth="1"/>
    <col min="5638" max="5638" width="14.42578125" style="8" customWidth="1"/>
    <col min="5639" max="5639" width="14.140625" style="8" customWidth="1"/>
    <col min="5640" max="5641" width="13.5703125" style="8" customWidth="1"/>
    <col min="5642" max="5642" width="13" style="8" customWidth="1"/>
    <col min="5643" max="5888" width="9.140625" style="8"/>
    <col min="5889" max="5889" width="4.7109375" style="8" customWidth="1"/>
    <col min="5890" max="5890" width="13.28515625" style="8" customWidth="1"/>
    <col min="5891" max="5891" width="15.42578125" style="8" customWidth="1"/>
    <col min="5892" max="5892" width="14" style="8" customWidth="1"/>
    <col min="5893" max="5893" width="12.140625" style="8" customWidth="1"/>
    <col min="5894" max="5894" width="14.42578125" style="8" customWidth="1"/>
    <col min="5895" max="5895" width="14.140625" style="8" customWidth="1"/>
    <col min="5896" max="5897" width="13.5703125" style="8" customWidth="1"/>
    <col min="5898" max="5898" width="13" style="8" customWidth="1"/>
    <col min="5899" max="6144" width="9.140625" style="8"/>
    <col min="6145" max="6145" width="4.7109375" style="8" customWidth="1"/>
    <col min="6146" max="6146" width="13.28515625" style="8" customWidth="1"/>
    <col min="6147" max="6147" width="15.42578125" style="8" customWidth="1"/>
    <col min="6148" max="6148" width="14" style="8" customWidth="1"/>
    <col min="6149" max="6149" width="12.140625" style="8" customWidth="1"/>
    <col min="6150" max="6150" width="14.42578125" style="8" customWidth="1"/>
    <col min="6151" max="6151" width="14.140625" style="8" customWidth="1"/>
    <col min="6152" max="6153" width="13.5703125" style="8" customWidth="1"/>
    <col min="6154" max="6154" width="13" style="8" customWidth="1"/>
    <col min="6155" max="6400" width="9.140625" style="8"/>
    <col min="6401" max="6401" width="4.7109375" style="8" customWidth="1"/>
    <col min="6402" max="6402" width="13.28515625" style="8" customWidth="1"/>
    <col min="6403" max="6403" width="15.42578125" style="8" customWidth="1"/>
    <col min="6404" max="6404" width="14" style="8" customWidth="1"/>
    <col min="6405" max="6405" width="12.140625" style="8" customWidth="1"/>
    <col min="6406" max="6406" width="14.42578125" style="8" customWidth="1"/>
    <col min="6407" max="6407" width="14.140625" style="8" customWidth="1"/>
    <col min="6408" max="6409" width="13.5703125" style="8" customWidth="1"/>
    <col min="6410" max="6410" width="13" style="8" customWidth="1"/>
    <col min="6411" max="6656" width="9.140625" style="8"/>
    <col min="6657" max="6657" width="4.7109375" style="8" customWidth="1"/>
    <col min="6658" max="6658" width="13.28515625" style="8" customWidth="1"/>
    <col min="6659" max="6659" width="15.42578125" style="8" customWidth="1"/>
    <col min="6660" max="6660" width="14" style="8" customWidth="1"/>
    <col min="6661" max="6661" width="12.140625" style="8" customWidth="1"/>
    <col min="6662" max="6662" width="14.42578125" style="8" customWidth="1"/>
    <col min="6663" max="6663" width="14.140625" style="8" customWidth="1"/>
    <col min="6664" max="6665" width="13.5703125" style="8" customWidth="1"/>
    <col min="6666" max="6666" width="13" style="8" customWidth="1"/>
    <col min="6667" max="6912" width="9.140625" style="8"/>
    <col min="6913" max="6913" width="4.7109375" style="8" customWidth="1"/>
    <col min="6914" max="6914" width="13.28515625" style="8" customWidth="1"/>
    <col min="6915" max="6915" width="15.42578125" style="8" customWidth="1"/>
    <col min="6916" max="6916" width="14" style="8" customWidth="1"/>
    <col min="6917" max="6917" width="12.140625" style="8" customWidth="1"/>
    <col min="6918" max="6918" width="14.42578125" style="8" customWidth="1"/>
    <col min="6919" max="6919" width="14.140625" style="8" customWidth="1"/>
    <col min="6920" max="6921" width="13.5703125" style="8" customWidth="1"/>
    <col min="6922" max="6922" width="13" style="8" customWidth="1"/>
    <col min="6923" max="7168" width="9.140625" style="8"/>
    <col min="7169" max="7169" width="4.7109375" style="8" customWidth="1"/>
    <col min="7170" max="7170" width="13.28515625" style="8" customWidth="1"/>
    <col min="7171" max="7171" width="15.42578125" style="8" customWidth="1"/>
    <col min="7172" max="7172" width="14" style="8" customWidth="1"/>
    <col min="7173" max="7173" width="12.140625" style="8" customWidth="1"/>
    <col min="7174" max="7174" width="14.42578125" style="8" customWidth="1"/>
    <col min="7175" max="7175" width="14.140625" style="8" customWidth="1"/>
    <col min="7176" max="7177" width="13.5703125" style="8" customWidth="1"/>
    <col min="7178" max="7178" width="13" style="8" customWidth="1"/>
    <col min="7179" max="7424" width="9.140625" style="8"/>
    <col min="7425" max="7425" width="4.7109375" style="8" customWidth="1"/>
    <col min="7426" max="7426" width="13.28515625" style="8" customWidth="1"/>
    <col min="7427" max="7427" width="15.42578125" style="8" customWidth="1"/>
    <col min="7428" max="7428" width="14" style="8" customWidth="1"/>
    <col min="7429" max="7429" width="12.140625" style="8" customWidth="1"/>
    <col min="7430" max="7430" width="14.42578125" style="8" customWidth="1"/>
    <col min="7431" max="7431" width="14.140625" style="8" customWidth="1"/>
    <col min="7432" max="7433" width="13.5703125" style="8" customWidth="1"/>
    <col min="7434" max="7434" width="13" style="8" customWidth="1"/>
    <col min="7435" max="7680" width="9.140625" style="8"/>
    <col min="7681" max="7681" width="4.7109375" style="8" customWidth="1"/>
    <col min="7682" max="7682" width="13.28515625" style="8" customWidth="1"/>
    <col min="7683" max="7683" width="15.42578125" style="8" customWidth="1"/>
    <col min="7684" max="7684" width="14" style="8" customWidth="1"/>
    <col min="7685" max="7685" width="12.140625" style="8" customWidth="1"/>
    <col min="7686" max="7686" width="14.42578125" style="8" customWidth="1"/>
    <col min="7687" max="7687" width="14.140625" style="8" customWidth="1"/>
    <col min="7688" max="7689" width="13.5703125" style="8" customWidth="1"/>
    <col min="7690" max="7690" width="13" style="8" customWidth="1"/>
    <col min="7691" max="7936" width="9.140625" style="8"/>
    <col min="7937" max="7937" width="4.7109375" style="8" customWidth="1"/>
    <col min="7938" max="7938" width="13.28515625" style="8" customWidth="1"/>
    <col min="7939" max="7939" width="15.42578125" style="8" customWidth="1"/>
    <col min="7940" max="7940" width="14" style="8" customWidth="1"/>
    <col min="7941" max="7941" width="12.140625" style="8" customWidth="1"/>
    <col min="7942" max="7942" width="14.42578125" style="8" customWidth="1"/>
    <col min="7943" max="7943" width="14.140625" style="8" customWidth="1"/>
    <col min="7944" max="7945" width="13.5703125" style="8" customWidth="1"/>
    <col min="7946" max="7946" width="13" style="8" customWidth="1"/>
    <col min="7947" max="8192" width="9.140625" style="8"/>
    <col min="8193" max="8193" width="4.7109375" style="8" customWidth="1"/>
    <col min="8194" max="8194" width="13.28515625" style="8" customWidth="1"/>
    <col min="8195" max="8195" width="15.42578125" style="8" customWidth="1"/>
    <col min="8196" max="8196" width="14" style="8" customWidth="1"/>
    <col min="8197" max="8197" width="12.140625" style="8" customWidth="1"/>
    <col min="8198" max="8198" width="14.42578125" style="8" customWidth="1"/>
    <col min="8199" max="8199" width="14.140625" style="8" customWidth="1"/>
    <col min="8200" max="8201" width="13.5703125" style="8" customWidth="1"/>
    <col min="8202" max="8202" width="13" style="8" customWidth="1"/>
    <col min="8203" max="8448" width="9.140625" style="8"/>
    <col min="8449" max="8449" width="4.7109375" style="8" customWidth="1"/>
    <col min="8450" max="8450" width="13.28515625" style="8" customWidth="1"/>
    <col min="8451" max="8451" width="15.42578125" style="8" customWidth="1"/>
    <col min="8452" max="8452" width="14" style="8" customWidth="1"/>
    <col min="8453" max="8453" width="12.140625" style="8" customWidth="1"/>
    <col min="8454" max="8454" width="14.42578125" style="8" customWidth="1"/>
    <col min="8455" max="8455" width="14.140625" style="8" customWidth="1"/>
    <col min="8456" max="8457" width="13.5703125" style="8" customWidth="1"/>
    <col min="8458" max="8458" width="13" style="8" customWidth="1"/>
    <col min="8459" max="8704" width="9.140625" style="8"/>
    <col min="8705" max="8705" width="4.7109375" style="8" customWidth="1"/>
    <col min="8706" max="8706" width="13.28515625" style="8" customWidth="1"/>
    <col min="8707" max="8707" width="15.42578125" style="8" customWidth="1"/>
    <col min="8708" max="8708" width="14" style="8" customWidth="1"/>
    <col min="8709" max="8709" width="12.140625" style="8" customWidth="1"/>
    <col min="8710" max="8710" width="14.42578125" style="8" customWidth="1"/>
    <col min="8711" max="8711" width="14.140625" style="8" customWidth="1"/>
    <col min="8712" max="8713" width="13.5703125" style="8" customWidth="1"/>
    <col min="8714" max="8714" width="13" style="8" customWidth="1"/>
    <col min="8715" max="8960" width="9.140625" style="8"/>
    <col min="8961" max="8961" width="4.7109375" style="8" customWidth="1"/>
    <col min="8962" max="8962" width="13.28515625" style="8" customWidth="1"/>
    <col min="8963" max="8963" width="15.42578125" style="8" customWidth="1"/>
    <col min="8964" max="8964" width="14" style="8" customWidth="1"/>
    <col min="8965" max="8965" width="12.140625" style="8" customWidth="1"/>
    <col min="8966" max="8966" width="14.42578125" style="8" customWidth="1"/>
    <col min="8967" max="8967" width="14.140625" style="8" customWidth="1"/>
    <col min="8968" max="8969" width="13.5703125" style="8" customWidth="1"/>
    <col min="8970" max="8970" width="13" style="8" customWidth="1"/>
    <col min="8971" max="9216" width="9.140625" style="8"/>
    <col min="9217" max="9217" width="4.7109375" style="8" customWidth="1"/>
    <col min="9218" max="9218" width="13.28515625" style="8" customWidth="1"/>
    <col min="9219" max="9219" width="15.42578125" style="8" customWidth="1"/>
    <col min="9220" max="9220" width="14" style="8" customWidth="1"/>
    <col min="9221" max="9221" width="12.140625" style="8" customWidth="1"/>
    <col min="9222" max="9222" width="14.42578125" style="8" customWidth="1"/>
    <col min="9223" max="9223" width="14.140625" style="8" customWidth="1"/>
    <col min="9224" max="9225" width="13.5703125" style="8" customWidth="1"/>
    <col min="9226" max="9226" width="13" style="8" customWidth="1"/>
    <col min="9227" max="9472" width="9.140625" style="8"/>
    <col min="9473" max="9473" width="4.7109375" style="8" customWidth="1"/>
    <col min="9474" max="9474" width="13.28515625" style="8" customWidth="1"/>
    <col min="9475" max="9475" width="15.42578125" style="8" customWidth="1"/>
    <col min="9476" max="9476" width="14" style="8" customWidth="1"/>
    <col min="9477" max="9477" width="12.140625" style="8" customWidth="1"/>
    <col min="9478" max="9478" width="14.42578125" style="8" customWidth="1"/>
    <col min="9479" max="9479" width="14.140625" style="8" customWidth="1"/>
    <col min="9480" max="9481" width="13.5703125" style="8" customWidth="1"/>
    <col min="9482" max="9482" width="13" style="8" customWidth="1"/>
    <col min="9483" max="9728" width="9.140625" style="8"/>
    <col min="9729" max="9729" width="4.7109375" style="8" customWidth="1"/>
    <col min="9730" max="9730" width="13.28515625" style="8" customWidth="1"/>
    <col min="9731" max="9731" width="15.42578125" style="8" customWidth="1"/>
    <col min="9732" max="9732" width="14" style="8" customWidth="1"/>
    <col min="9733" max="9733" width="12.140625" style="8" customWidth="1"/>
    <col min="9734" max="9734" width="14.42578125" style="8" customWidth="1"/>
    <col min="9735" max="9735" width="14.140625" style="8" customWidth="1"/>
    <col min="9736" max="9737" width="13.5703125" style="8" customWidth="1"/>
    <col min="9738" max="9738" width="13" style="8" customWidth="1"/>
    <col min="9739" max="9984" width="9.140625" style="8"/>
    <col min="9985" max="9985" width="4.7109375" style="8" customWidth="1"/>
    <col min="9986" max="9986" width="13.28515625" style="8" customWidth="1"/>
    <col min="9987" max="9987" width="15.42578125" style="8" customWidth="1"/>
    <col min="9988" max="9988" width="14" style="8" customWidth="1"/>
    <col min="9989" max="9989" width="12.140625" style="8" customWidth="1"/>
    <col min="9990" max="9990" width="14.42578125" style="8" customWidth="1"/>
    <col min="9991" max="9991" width="14.140625" style="8" customWidth="1"/>
    <col min="9992" max="9993" width="13.5703125" style="8" customWidth="1"/>
    <col min="9994" max="9994" width="13" style="8" customWidth="1"/>
    <col min="9995" max="10240" width="9.140625" style="8"/>
    <col min="10241" max="10241" width="4.7109375" style="8" customWidth="1"/>
    <col min="10242" max="10242" width="13.28515625" style="8" customWidth="1"/>
    <col min="10243" max="10243" width="15.42578125" style="8" customWidth="1"/>
    <col min="10244" max="10244" width="14" style="8" customWidth="1"/>
    <col min="10245" max="10245" width="12.140625" style="8" customWidth="1"/>
    <col min="10246" max="10246" width="14.42578125" style="8" customWidth="1"/>
    <col min="10247" max="10247" width="14.140625" style="8" customWidth="1"/>
    <col min="10248" max="10249" width="13.5703125" style="8" customWidth="1"/>
    <col min="10250" max="10250" width="13" style="8" customWidth="1"/>
    <col min="10251" max="10496" width="9.140625" style="8"/>
    <col min="10497" max="10497" width="4.7109375" style="8" customWidth="1"/>
    <col min="10498" max="10498" width="13.28515625" style="8" customWidth="1"/>
    <col min="10499" max="10499" width="15.42578125" style="8" customWidth="1"/>
    <col min="10500" max="10500" width="14" style="8" customWidth="1"/>
    <col min="10501" max="10501" width="12.140625" style="8" customWidth="1"/>
    <col min="10502" max="10502" width="14.42578125" style="8" customWidth="1"/>
    <col min="10503" max="10503" width="14.140625" style="8" customWidth="1"/>
    <col min="10504" max="10505" width="13.5703125" style="8" customWidth="1"/>
    <col min="10506" max="10506" width="13" style="8" customWidth="1"/>
    <col min="10507" max="10752" width="9.140625" style="8"/>
    <col min="10753" max="10753" width="4.7109375" style="8" customWidth="1"/>
    <col min="10754" max="10754" width="13.28515625" style="8" customWidth="1"/>
    <col min="10755" max="10755" width="15.42578125" style="8" customWidth="1"/>
    <col min="10756" max="10756" width="14" style="8" customWidth="1"/>
    <col min="10757" max="10757" width="12.140625" style="8" customWidth="1"/>
    <col min="10758" max="10758" width="14.42578125" style="8" customWidth="1"/>
    <col min="10759" max="10759" width="14.140625" style="8" customWidth="1"/>
    <col min="10760" max="10761" width="13.5703125" style="8" customWidth="1"/>
    <col min="10762" max="10762" width="13" style="8" customWidth="1"/>
    <col min="10763" max="11008" width="9.140625" style="8"/>
    <col min="11009" max="11009" width="4.7109375" style="8" customWidth="1"/>
    <col min="11010" max="11010" width="13.28515625" style="8" customWidth="1"/>
    <col min="11011" max="11011" width="15.42578125" style="8" customWidth="1"/>
    <col min="11012" max="11012" width="14" style="8" customWidth="1"/>
    <col min="11013" max="11013" width="12.140625" style="8" customWidth="1"/>
    <col min="11014" max="11014" width="14.42578125" style="8" customWidth="1"/>
    <col min="11015" max="11015" width="14.140625" style="8" customWidth="1"/>
    <col min="11016" max="11017" width="13.5703125" style="8" customWidth="1"/>
    <col min="11018" max="11018" width="13" style="8" customWidth="1"/>
    <col min="11019" max="11264" width="9.140625" style="8"/>
    <col min="11265" max="11265" width="4.7109375" style="8" customWidth="1"/>
    <col min="11266" max="11266" width="13.28515625" style="8" customWidth="1"/>
    <col min="11267" max="11267" width="15.42578125" style="8" customWidth="1"/>
    <col min="11268" max="11268" width="14" style="8" customWidth="1"/>
    <col min="11269" max="11269" width="12.140625" style="8" customWidth="1"/>
    <col min="11270" max="11270" width="14.42578125" style="8" customWidth="1"/>
    <col min="11271" max="11271" width="14.140625" style="8" customWidth="1"/>
    <col min="11272" max="11273" width="13.5703125" style="8" customWidth="1"/>
    <col min="11274" max="11274" width="13" style="8" customWidth="1"/>
    <col min="11275" max="11520" width="9.140625" style="8"/>
    <col min="11521" max="11521" width="4.7109375" style="8" customWidth="1"/>
    <col min="11522" max="11522" width="13.28515625" style="8" customWidth="1"/>
    <col min="11523" max="11523" width="15.42578125" style="8" customWidth="1"/>
    <col min="11524" max="11524" width="14" style="8" customWidth="1"/>
    <col min="11525" max="11525" width="12.140625" style="8" customWidth="1"/>
    <col min="11526" max="11526" width="14.42578125" style="8" customWidth="1"/>
    <col min="11527" max="11527" width="14.140625" style="8" customWidth="1"/>
    <col min="11528" max="11529" width="13.5703125" style="8" customWidth="1"/>
    <col min="11530" max="11530" width="13" style="8" customWidth="1"/>
    <col min="11531" max="11776" width="9.140625" style="8"/>
    <col min="11777" max="11777" width="4.7109375" style="8" customWidth="1"/>
    <col min="11778" max="11778" width="13.28515625" style="8" customWidth="1"/>
    <col min="11779" max="11779" width="15.42578125" style="8" customWidth="1"/>
    <col min="11780" max="11780" width="14" style="8" customWidth="1"/>
    <col min="11781" max="11781" width="12.140625" style="8" customWidth="1"/>
    <col min="11782" max="11782" width="14.42578125" style="8" customWidth="1"/>
    <col min="11783" max="11783" width="14.140625" style="8" customWidth="1"/>
    <col min="11784" max="11785" width="13.5703125" style="8" customWidth="1"/>
    <col min="11786" max="11786" width="13" style="8" customWidth="1"/>
    <col min="11787" max="12032" width="9.140625" style="8"/>
    <col min="12033" max="12033" width="4.7109375" style="8" customWidth="1"/>
    <col min="12034" max="12034" width="13.28515625" style="8" customWidth="1"/>
    <col min="12035" max="12035" width="15.42578125" style="8" customWidth="1"/>
    <col min="12036" max="12036" width="14" style="8" customWidth="1"/>
    <col min="12037" max="12037" width="12.140625" style="8" customWidth="1"/>
    <col min="12038" max="12038" width="14.42578125" style="8" customWidth="1"/>
    <col min="12039" max="12039" width="14.140625" style="8" customWidth="1"/>
    <col min="12040" max="12041" width="13.5703125" style="8" customWidth="1"/>
    <col min="12042" max="12042" width="13" style="8" customWidth="1"/>
    <col min="12043" max="12288" width="9.140625" style="8"/>
    <col min="12289" max="12289" width="4.7109375" style="8" customWidth="1"/>
    <col min="12290" max="12290" width="13.28515625" style="8" customWidth="1"/>
    <col min="12291" max="12291" width="15.42578125" style="8" customWidth="1"/>
    <col min="12292" max="12292" width="14" style="8" customWidth="1"/>
    <col min="12293" max="12293" width="12.140625" style="8" customWidth="1"/>
    <col min="12294" max="12294" width="14.42578125" style="8" customWidth="1"/>
    <col min="12295" max="12295" width="14.140625" style="8" customWidth="1"/>
    <col min="12296" max="12297" width="13.5703125" style="8" customWidth="1"/>
    <col min="12298" max="12298" width="13" style="8" customWidth="1"/>
    <col min="12299" max="12544" width="9.140625" style="8"/>
    <col min="12545" max="12545" width="4.7109375" style="8" customWidth="1"/>
    <col min="12546" max="12546" width="13.28515625" style="8" customWidth="1"/>
    <col min="12547" max="12547" width="15.42578125" style="8" customWidth="1"/>
    <col min="12548" max="12548" width="14" style="8" customWidth="1"/>
    <col min="12549" max="12549" width="12.140625" style="8" customWidth="1"/>
    <col min="12550" max="12550" width="14.42578125" style="8" customWidth="1"/>
    <col min="12551" max="12551" width="14.140625" style="8" customWidth="1"/>
    <col min="12552" max="12553" width="13.5703125" style="8" customWidth="1"/>
    <col min="12554" max="12554" width="13" style="8" customWidth="1"/>
    <col min="12555" max="12800" width="9.140625" style="8"/>
    <col min="12801" max="12801" width="4.7109375" style="8" customWidth="1"/>
    <col min="12802" max="12802" width="13.28515625" style="8" customWidth="1"/>
    <col min="12803" max="12803" width="15.42578125" style="8" customWidth="1"/>
    <col min="12804" max="12804" width="14" style="8" customWidth="1"/>
    <col min="12805" max="12805" width="12.140625" style="8" customWidth="1"/>
    <col min="12806" max="12806" width="14.42578125" style="8" customWidth="1"/>
    <col min="12807" max="12807" width="14.140625" style="8" customWidth="1"/>
    <col min="12808" max="12809" width="13.5703125" style="8" customWidth="1"/>
    <col min="12810" max="12810" width="13" style="8" customWidth="1"/>
    <col min="12811" max="13056" width="9.140625" style="8"/>
    <col min="13057" max="13057" width="4.7109375" style="8" customWidth="1"/>
    <col min="13058" max="13058" width="13.28515625" style="8" customWidth="1"/>
    <col min="13059" max="13059" width="15.42578125" style="8" customWidth="1"/>
    <col min="13060" max="13060" width="14" style="8" customWidth="1"/>
    <col min="13061" max="13061" width="12.140625" style="8" customWidth="1"/>
    <col min="13062" max="13062" width="14.42578125" style="8" customWidth="1"/>
    <col min="13063" max="13063" width="14.140625" style="8" customWidth="1"/>
    <col min="13064" max="13065" width="13.5703125" style="8" customWidth="1"/>
    <col min="13066" max="13066" width="13" style="8" customWidth="1"/>
    <col min="13067" max="13312" width="9.140625" style="8"/>
    <col min="13313" max="13313" width="4.7109375" style="8" customWidth="1"/>
    <col min="13314" max="13314" width="13.28515625" style="8" customWidth="1"/>
    <col min="13315" max="13315" width="15.42578125" style="8" customWidth="1"/>
    <col min="13316" max="13316" width="14" style="8" customWidth="1"/>
    <col min="13317" max="13317" width="12.140625" style="8" customWidth="1"/>
    <col min="13318" max="13318" width="14.42578125" style="8" customWidth="1"/>
    <col min="13319" max="13319" width="14.140625" style="8" customWidth="1"/>
    <col min="13320" max="13321" width="13.5703125" style="8" customWidth="1"/>
    <col min="13322" max="13322" width="13" style="8" customWidth="1"/>
    <col min="13323" max="13568" width="9.140625" style="8"/>
    <col min="13569" max="13569" width="4.7109375" style="8" customWidth="1"/>
    <col min="13570" max="13570" width="13.28515625" style="8" customWidth="1"/>
    <col min="13571" max="13571" width="15.42578125" style="8" customWidth="1"/>
    <col min="13572" max="13572" width="14" style="8" customWidth="1"/>
    <col min="13573" max="13573" width="12.140625" style="8" customWidth="1"/>
    <col min="13574" max="13574" width="14.42578125" style="8" customWidth="1"/>
    <col min="13575" max="13575" width="14.140625" style="8" customWidth="1"/>
    <col min="13576" max="13577" width="13.5703125" style="8" customWidth="1"/>
    <col min="13578" max="13578" width="13" style="8" customWidth="1"/>
    <col min="13579" max="13824" width="9.140625" style="8"/>
    <col min="13825" max="13825" width="4.7109375" style="8" customWidth="1"/>
    <col min="13826" max="13826" width="13.28515625" style="8" customWidth="1"/>
    <col min="13827" max="13827" width="15.42578125" style="8" customWidth="1"/>
    <col min="13828" max="13828" width="14" style="8" customWidth="1"/>
    <col min="13829" max="13829" width="12.140625" style="8" customWidth="1"/>
    <col min="13830" max="13830" width="14.42578125" style="8" customWidth="1"/>
    <col min="13831" max="13831" width="14.140625" style="8" customWidth="1"/>
    <col min="13832" max="13833" width="13.5703125" style="8" customWidth="1"/>
    <col min="13834" max="13834" width="13" style="8" customWidth="1"/>
    <col min="13835" max="14080" width="9.140625" style="8"/>
    <col min="14081" max="14081" width="4.7109375" style="8" customWidth="1"/>
    <col min="14082" max="14082" width="13.28515625" style="8" customWidth="1"/>
    <col min="14083" max="14083" width="15.42578125" style="8" customWidth="1"/>
    <col min="14084" max="14084" width="14" style="8" customWidth="1"/>
    <col min="14085" max="14085" width="12.140625" style="8" customWidth="1"/>
    <col min="14086" max="14086" width="14.42578125" style="8" customWidth="1"/>
    <col min="14087" max="14087" width="14.140625" style="8" customWidth="1"/>
    <col min="14088" max="14089" width="13.5703125" style="8" customWidth="1"/>
    <col min="14090" max="14090" width="13" style="8" customWidth="1"/>
    <col min="14091" max="14336" width="9.140625" style="8"/>
    <col min="14337" max="14337" width="4.7109375" style="8" customWidth="1"/>
    <col min="14338" max="14338" width="13.28515625" style="8" customWidth="1"/>
    <col min="14339" max="14339" width="15.42578125" style="8" customWidth="1"/>
    <col min="14340" max="14340" width="14" style="8" customWidth="1"/>
    <col min="14341" max="14341" width="12.140625" style="8" customWidth="1"/>
    <col min="14342" max="14342" width="14.42578125" style="8" customWidth="1"/>
    <col min="14343" max="14343" width="14.140625" style="8" customWidth="1"/>
    <col min="14344" max="14345" width="13.5703125" style="8" customWidth="1"/>
    <col min="14346" max="14346" width="13" style="8" customWidth="1"/>
    <col min="14347" max="14592" width="9.140625" style="8"/>
    <col min="14593" max="14593" width="4.7109375" style="8" customWidth="1"/>
    <col min="14594" max="14594" width="13.28515625" style="8" customWidth="1"/>
    <col min="14595" max="14595" width="15.42578125" style="8" customWidth="1"/>
    <col min="14596" max="14596" width="14" style="8" customWidth="1"/>
    <col min="14597" max="14597" width="12.140625" style="8" customWidth="1"/>
    <col min="14598" max="14598" width="14.42578125" style="8" customWidth="1"/>
    <col min="14599" max="14599" width="14.140625" style="8" customWidth="1"/>
    <col min="14600" max="14601" width="13.5703125" style="8" customWidth="1"/>
    <col min="14602" max="14602" width="13" style="8" customWidth="1"/>
    <col min="14603" max="14848" width="9.140625" style="8"/>
    <col min="14849" max="14849" width="4.7109375" style="8" customWidth="1"/>
    <col min="14850" max="14850" width="13.28515625" style="8" customWidth="1"/>
    <col min="14851" max="14851" width="15.42578125" style="8" customWidth="1"/>
    <col min="14852" max="14852" width="14" style="8" customWidth="1"/>
    <col min="14853" max="14853" width="12.140625" style="8" customWidth="1"/>
    <col min="14854" max="14854" width="14.42578125" style="8" customWidth="1"/>
    <col min="14855" max="14855" width="14.140625" style="8" customWidth="1"/>
    <col min="14856" max="14857" width="13.5703125" style="8" customWidth="1"/>
    <col min="14858" max="14858" width="13" style="8" customWidth="1"/>
    <col min="14859" max="15104" width="9.140625" style="8"/>
    <col min="15105" max="15105" width="4.7109375" style="8" customWidth="1"/>
    <col min="15106" max="15106" width="13.28515625" style="8" customWidth="1"/>
    <col min="15107" max="15107" width="15.42578125" style="8" customWidth="1"/>
    <col min="15108" max="15108" width="14" style="8" customWidth="1"/>
    <col min="15109" max="15109" width="12.140625" style="8" customWidth="1"/>
    <col min="15110" max="15110" width="14.42578125" style="8" customWidth="1"/>
    <col min="15111" max="15111" width="14.140625" style="8" customWidth="1"/>
    <col min="15112" max="15113" width="13.5703125" style="8" customWidth="1"/>
    <col min="15114" max="15114" width="13" style="8" customWidth="1"/>
    <col min="15115" max="15360" width="9.140625" style="8"/>
    <col min="15361" max="15361" width="4.7109375" style="8" customWidth="1"/>
    <col min="15362" max="15362" width="13.28515625" style="8" customWidth="1"/>
    <col min="15363" max="15363" width="15.42578125" style="8" customWidth="1"/>
    <col min="15364" max="15364" width="14" style="8" customWidth="1"/>
    <col min="15365" max="15365" width="12.140625" style="8" customWidth="1"/>
    <col min="15366" max="15366" width="14.42578125" style="8" customWidth="1"/>
    <col min="15367" max="15367" width="14.140625" style="8" customWidth="1"/>
    <col min="15368" max="15369" width="13.5703125" style="8" customWidth="1"/>
    <col min="15370" max="15370" width="13" style="8" customWidth="1"/>
    <col min="15371" max="15616" width="9.140625" style="8"/>
    <col min="15617" max="15617" width="4.7109375" style="8" customWidth="1"/>
    <col min="15618" max="15618" width="13.28515625" style="8" customWidth="1"/>
    <col min="15619" max="15619" width="15.42578125" style="8" customWidth="1"/>
    <col min="15620" max="15620" width="14" style="8" customWidth="1"/>
    <col min="15621" max="15621" width="12.140625" style="8" customWidth="1"/>
    <col min="15622" max="15622" width="14.42578125" style="8" customWidth="1"/>
    <col min="15623" max="15623" width="14.140625" style="8" customWidth="1"/>
    <col min="15624" max="15625" width="13.5703125" style="8" customWidth="1"/>
    <col min="15626" max="15626" width="13" style="8" customWidth="1"/>
    <col min="15627" max="15872" width="9.140625" style="8"/>
    <col min="15873" max="15873" width="4.7109375" style="8" customWidth="1"/>
    <col min="15874" max="15874" width="13.28515625" style="8" customWidth="1"/>
    <col min="15875" max="15875" width="15.42578125" style="8" customWidth="1"/>
    <col min="15876" max="15876" width="14" style="8" customWidth="1"/>
    <col min="15877" max="15877" width="12.140625" style="8" customWidth="1"/>
    <col min="15878" max="15878" width="14.42578125" style="8" customWidth="1"/>
    <col min="15879" max="15879" width="14.140625" style="8" customWidth="1"/>
    <col min="15880" max="15881" width="13.5703125" style="8" customWidth="1"/>
    <col min="15882" max="15882" width="13" style="8" customWidth="1"/>
    <col min="15883" max="16128" width="9.140625" style="8"/>
    <col min="16129" max="16129" width="4.7109375" style="8" customWidth="1"/>
    <col min="16130" max="16130" width="13.28515625" style="8" customWidth="1"/>
    <col min="16131" max="16131" width="15.42578125" style="8" customWidth="1"/>
    <col min="16132" max="16132" width="14" style="8" customWidth="1"/>
    <col min="16133" max="16133" width="12.140625" style="8" customWidth="1"/>
    <col min="16134" max="16134" width="14.42578125" style="8" customWidth="1"/>
    <col min="16135" max="16135" width="14.140625" style="8" customWidth="1"/>
    <col min="16136" max="16137" width="13.5703125" style="8" customWidth="1"/>
    <col min="16138" max="16138" width="13" style="8" customWidth="1"/>
    <col min="16139" max="16384" width="9.140625" style="8"/>
  </cols>
  <sheetData>
    <row r="1" spans="1:10" ht="24" customHeight="1">
      <c r="A1" s="57" t="s">
        <v>86</v>
      </c>
      <c r="B1" s="58"/>
      <c r="C1" s="58"/>
      <c r="D1" s="58"/>
      <c r="E1" s="7"/>
      <c r="F1" s="7"/>
      <c r="G1" s="7"/>
      <c r="H1" s="7"/>
      <c r="I1" s="7"/>
      <c r="J1" s="7"/>
    </row>
    <row r="2" spans="1:10" ht="3" customHeight="1">
      <c r="A2" s="9"/>
      <c r="B2" s="10"/>
      <c r="C2" s="10"/>
      <c r="D2" s="10"/>
      <c r="E2" s="10"/>
      <c r="F2" s="10"/>
      <c r="G2" s="10"/>
      <c r="H2" s="10"/>
      <c r="I2" s="10"/>
      <c r="J2" s="10"/>
    </row>
    <row r="3" spans="1:10" ht="20.25" customHeight="1">
      <c r="A3" s="7"/>
      <c r="B3" s="11" t="s">
        <v>111</v>
      </c>
      <c r="C3" s="11"/>
      <c r="D3" s="11"/>
      <c r="E3" s="11"/>
      <c r="F3" s="11"/>
      <c r="G3" s="11"/>
      <c r="H3" s="11"/>
      <c r="I3" s="11"/>
      <c r="J3" s="11"/>
    </row>
    <row r="4" spans="1:10" ht="14.25" customHeight="1">
      <c r="A4" s="7"/>
      <c r="B4" s="59" t="s">
        <v>87</v>
      </c>
      <c r="C4" s="60"/>
      <c r="D4" s="61"/>
      <c r="E4" s="7"/>
      <c r="F4" s="59" t="s">
        <v>88</v>
      </c>
      <c r="G4" s="60"/>
      <c r="H4" s="61"/>
      <c r="I4" s="12"/>
      <c r="J4" s="7"/>
    </row>
    <row r="5" spans="1:10" ht="13.15">
      <c r="A5" s="7"/>
      <c r="B5" s="13"/>
      <c r="C5" s="14" t="s">
        <v>89</v>
      </c>
      <c r="D5" s="15">
        <v>95000</v>
      </c>
      <c r="E5" s="7"/>
      <c r="F5" s="13"/>
      <c r="G5" s="14" t="s">
        <v>90</v>
      </c>
      <c r="H5" s="16">
        <f>IF(Values_Entered,-PMT(Interest_Rate/Num_Pmt_Per_Year,Loan_Years*Num_Pmt_Per_Year,Loan_Amount),"")</f>
        <v>20891.981563815694</v>
      </c>
      <c r="I5" s="17"/>
      <c r="J5" s="7"/>
    </row>
    <row r="6" spans="1:10" ht="13.15">
      <c r="A6" s="7"/>
      <c r="B6" s="13"/>
      <c r="C6" s="14" t="s">
        <v>91</v>
      </c>
      <c r="D6" s="18">
        <v>3.2500000000000001E-2</v>
      </c>
      <c r="E6" s="7"/>
      <c r="F6" s="13"/>
      <c r="G6" s="14" t="s">
        <v>92</v>
      </c>
      <c r="H6" s="19">
        <f>IF(Values_Entered,Loan_Years*Num_Pmt_Per_Year,"")</f>
        <v>5</v>
      </c>
      <c r="I6" s="20"/>
      <c r="J6" s="21"/>
    </row>
    <row r="7" spans="1:10" ht="13.15">
      <c r="A7" s="7"/>
      <c r="B7" s="13"/>
      <c r="C7" s="14" t="s">
        <v>93</v>
      </c>
      <c r="D7" s="22">
        <v>5</v>
      </c>
      <c r="E7" s="7"/>
      <c r="F7" s="13"/>
      <c r="G7" s="14" t="s">
        <v>94</v>
      </c>
      <c r="H7" s="19">
        <f>IF(Values_Entered,Number_of_Payments,"")</f>
        <v>5</v>
      </c>
      <c r="I7" s="20"/>
      <c r="J7" s="21"/>
    </row>
    <row r="8" spans="1:10" ht="13.15">
      <c r="A8" s="7"/>
      <c r="B8" s="13"/>
      <c r="C8" s="14" t="s">
        <v>95</v>
      </c>
      <c r="D8" s="22">
        <v>1</v>
      </c>
      <c r="E8" s="7"/>
      <c r="F8" s="13"/>
      <c r="G8" s="14" t="s">
        <v>96</v>
      </c>
      <c r="H8" s="16">
        <f>IF(Values_Entered,SUMIF(Beg_Bal,"&gt;0",Extra_Pay),"")</f>
        <v>0</v>
      </c>
      <c r="I8" s="17"/>
      <c r="J8" s="21"/>
    </row>
    <row r="9" spans="1:10" ht="13.15">
      <c r="A9" s="7"/>
      <c r="B9" s="13"/>
      <c r="C9" s="14" t="s">
        <v>97</v>
      </c>
      <c r="D9" s="23">
        <v>44044</v>
      </c>
      <c r="E9" s="7"/>
      <c r="F9" s="24"/>
      <c r="G9" s="25" t="s">
        <v>98</v>
      </c>
      <c r="H9" s="16">
        <f>IF(Values_Entered,SUMIF(Beg_Bal,"&gt;0",Int),"")</f>
        <v>9459.9078190784494</v>
      </c>
      <c r="I9" s="17"/>
      <c r="J9" s="21"/>
    </row>
    <row r="10" spans="1:10" ht="13.15">
      <c r="A10" s="7"/>
      <c r="B10" s="24"/>
      <c r="C10" s="25" t="s">
        <v>99</v>
      </c>
      <c r="D10" s="26"/>
      <c r="E10" s="7"/>
      <c r="F10" s="11"/>
      <c r="G10" s="11"/>
      <c r="H10" s="11"/>
      <c r="I10" s="11"/>
      <c r="J10" s="21"/>
    </row>
    <row r="11" spans="1:10" ht="13.15">
      <c r="A11" s="7"/>
      <c r="B11" s="11"/>
      <c r="C11" s="11"/>
      <c r="D11" s="11"/>
      <c r="E11" s="11"/>
      <c r="F11" s="11"/>
      <c r="G11" s="11"/>
      <c r="H11" s="11"/>
      <c r="I11" s="11"/>
      <c r="J11" s="11"/>
    </row>
    <row r="12" spans="1:10" ht="13.15">
      <c r="A12" s="7"/>
      <c r="B12" s="27" t="s">
        <v>100</v>
      </c>
      <c r="C12" s="62"/>
      <c r="D12" s="63"/>
      <c r="E12" s="28"/>
      <c r="F12" s="11"/>
      <c r="G12" s="11"/>
      <c r="H12" s="11"/>
      <c r="I12" s="11"/>
      <c r="J12" s="11"/>
    </row>
    <row r="13" spans="1:10" ht="13.15">
      <c r="A13" s="7"/>
      <c r="B13" s="27"/>
      <c r="C13" s="29"/>
      <c r="D13" s="29"/>
      <c r="E13" s="11"/>
      <c r="F13" s="11"/>
      <c r="G13" s="11"/>
      <c r="H13" s="11"/>
      <c r="I13" s="11"/>
      <c r="J13" s="11"/>
    </row>
    <row r="14" spans="1:10" ht="6" customHeight="1">
      <c r="A14" s="9"/>
      <c r="B14" s="10"/>
      <c r="C14" s="10"/>
      <c r="D14" s="10"/>
      <c r="E14" s="10"/>
      <c r="F14" s="10"/>
      <c r="G14" s="10"/>
      <c r="H14" s="10"/>
      <c r="I14" s="10"/>
      <c r="J14" s="10"/>
    </row>
    <row r="15" spans="1:10" ht="3.75" customHeight="1">
      <c r="A15" s="7"/>
      <c r="B15" s="11"/>
      <c r="C15" s="11"/>
      <c r="D15" s="11"/>
      <c r="E15" s="11"/>
      <c r="F15" s="11"/>
      <c r="G15" s="11"/>
      <c r="H15" s="11"/>
      <c r="I15" s="11"/>
      <c r="J15" s="11"/>
    </row>
    <row r="16" spans="1:10" s="32" customFormat="1" ht="28.5" customHeight="1">
      <c r="A16" s="30" t="s">
        <v>101</v>
      </c>
      <c r="B16" s="31" t="s">
        <v>102</v>
      </c>
      <c r="C16" s="31" t="s">
        <v>103</v>
      </c>
      <c r="D16" s="31" t="s">
        <v>104</v>
      </c>
      <c r="E16" s="31" t="s">
        <v>105</v>
      </c>
      <c r="F16" s="31" t="s">
        <v>106</v>
      </c>
      <c r="G16" s="31" t="s">
        <v>107</v>
      </c>
      <c r="H16" s="31" t="s">
        <v>108</v>
      </c>
      <c r="I16" s="31" t="s">
        <v>109</v>
      </c>
      <c r="J16" s="31" t="s">
        <v>110</v>
      </c>
    </row>
    <row r="17" spans="1:10" s="32" customFormat="1" ht="6" customHeight="1">
      <c r="A17" s="33"/>
      <c r="B17" s="34"/>
      <c r="C17" s="34"/>
      <c r="D17" s="34"/>
      <c r="E17" s="34"/>
      <c r="F17" s="34"/>
      <c r="G17" s="34"/>
      <c r="H17" s="34"/>
      <c r="I17" s="34"/>
      <c r="J17" s="35"/>
    </row>
    <row r="18" spans="1:10" s="32" customFormat="1">
      <c r="A18" s="36">
        <f>IF(Values_Entered,1,"")</f>
        <v>1</v>
      </c>
      <c r="B18" s="37">
        <f t="shared" ref="B18:B81" si="0">IF(Pay_Num&lt;&gt;"",DATE(YEAR(Loan_Start),MONTH(Loan_Start)+(Pay_Num)*12/Num_Pmt_Per_Year,DAY(Loan_Start)),"")</f>
        <v>44409</v>
      </c>
      <c r="C18" s="38">
        <f>IF(Values_Entered,Loan_Amount,"")</f>
        <v>95000</v>
      </c>
      <c r="D18" s="38">
        <f>IF(Pay_Num&lt;&gt;"",Scheduled_Monthly_Payment,"")</f>
        <v>20891.981563815694</v>
      </c>
      <c r="E18" s="38">
        <f t="shared" ref="E18:E81" si="1">IF(AND(Pay_Num&lt;&gt;"",Sched_Pay+Scheduled_Extra_Payments&lt;Beg_Bal),Scheduled_Extra_Payments,IF(AND(Pay_Num&lt;&gt;"",Beg_Bal-Sched_Pay&gt;0),Beg_Bal-Sched_Pay,IF(Pay_Num&lt;&gt;"",0,"")))</f>
        <v>0</v>
      </c>
      <c r="F18" s="38">
        <f t="shared" ref="F18:F81" si="2">IF(AND(Pay_Num&lt;&gt;"",Sched_Pay+Extra_Pay&lt;Beg_Bal),Sched_Pay+Extra_Pay,IF(Pay_Num&lt;&gt;"",Beg_Bal,""))</f>
        <v>20891.981563815694</v>
      </c>
      <c r="G18" s="38">
        <f>IF(Pay_Num&lt;&gt;"",Total_Pay-Int,"")</f>
        <v>17804.481563815694</v>
      </c>
      <c r="H18" s="38">
        <f>IF(Pay_Num&lt;&gt;"",Beg_Bal*(Interest_Rate/Num_Pmt_Per_Year),"")</f>
        <v>3087.5</v>
      </c>
      <c r="I18" s="38">
        <f t="shared" ref="I18:I81" si="3">IF(AND(Pay_Num&lt;&gt;"",Sched_Pay+Extra_Pay&lt;Beg_Bal),Beg_Bal-Princ,IF(Pay_Num&lt;&gt;"",0,""))</f>
        <v>77195.518436184298</v>
      </c>
      <c r="J18" s="38">
        <f>SUM($H$18:$H18)</f>
        <v>3087.5</v>
      </c>
    </row>
    <row r="19" spans="1:10" s="32" customFormat="1" ht="12.75" customHeight="1">
      <c r="A19" s="36">
        <f t="shared" ref="A19:A82" si="4">IF(Values_Entered,A18+1,"")</f>
        <v>2</v>
      </c>
      <c r="B19" s="37">
        <f t="shared" si="0"/>
        <v>44774</v>
      </c>
      <c r="C19" s="39">
        <f t="shared" ref="C19:C82" si="5">IF(Pay_Num&lt;&gt;"",I18,"")</f>
        <v>77195.518436184298</v>
      </c>
      <c r="D19" s="39">
        <f>IF(Pay_Num&lt;&gt;"",Scheduled_Monthly_Payment,"")</f>
        <v>20891.981563815694</v>
      </c>
      <c r="E19" s="40">
        <f t="shared" si="1"/>
        <v>0</v>
      </c>
      <c r="F19" s="39">
        <f t="shared" si="2"/>
        <v>20891.981563815694</v>
      </c>
      <c r="G19" s="39">
        <f t="shared" ref="G19:G82" si="6">IF(Pay_Num&lt;&gt;"",Total_Pay-Int,"")</f>
        <v>18383.127214639706</v>
      </c>
      <c r="H19" s="39">
        <f t="shared" ref="H19:H82" si="7">IF(Pay_Num&lt;&gt;"",Beg_Bal*Interest_Rate/Num_Pmt_Per_Year,"")</f>
        <v>2508.8543491759897</v>
      </c>
      <c r="I19" s="39">
        <f t="shared" si="3"/>
        <v>58812.391221544589</v>
      </c>
      <c r="J19" s="39">
        <f>SUM($H$18:$H19)</f>
        <v>5596.3543491759901</v>
      </c>
    </row>
    <row r="20" spans="1:10" s="32" customFormat="1" ht="12.75" customHeight="1">
      <c r="A20" s="36">
        <f t="shared" si="4"/>
        <v>3</v>
      </c>
      <c r="B20" s="37">
        <f t="shared" si="0"/>
        <v>45139</v>
      </c>
      <c r="C20" s="39">
        <f t="shared" si="5"/>
        <v>58812.391221544589</v>
      </c>
      <c r="D20" s="39">
        <f t="shared" ref="D20:D83" si="8">IF(Pay_Num&lt;&gt;"",Scheduled_Monthly_Payment,"")</f>
        <v>20891.981563815694</v>
      </c>
      <c r="E20" s="40">
        <f t="shared" si="1"/>
        <v>0</v>
      </c>
      <c r="F20" s="39">
        <f t="shared" si="2"/>
        <v>20891.981563815694</v>
      </c>
      <c r="G20" s="39">
        <f t="shared" si="6"/>
        <v>18980.578849115496</v>
      </c>
      <c r="H20" s="39">
        <f t="shared" si="7"/>
        <v>1911.4027147001991</v>
      </c>
      <c r="I20" s="39">
        <f t="shared" si="3"/>
        <v>39831.812372429093</v>
      </c>
      <c r="J20" s="39">
        <f>SUM($H$18:$H20)</f>
        <v>7507.757063876189</v>
      </c>
    </row>
    <row r="21" spans="1:10" s="32" customFormat="1">
      <c r="A21" s="36">
        <f t="shared" si="4"/>
        <v>4</v>
      </c>
      <c r="B21" s="37">
        <f t="shared" si="0"/>
        <v>45505</v>
      </c>
      <c r="C21" s="39">
        <f t="shared" si="5"/>
        <v>39831.812372429093</v>
      </c>
      <c r="D21" s="39">
        <f>IF(Pay_Num&lt;&gt;"",Scheduled_Monthly_Payment,"")</f>
        <v>20891.981563815694</v>
      </c>
      <c r="E21" s="40">
        <f t="shared" si="1"/>
        <v>0</v>
      </c>
      <c r="F21" s="39">
        <f t="shared" si="2"/>
        <v>20891.981563815694</v>
      </c>
      <c r="G21" s="39">
        <f t="shared" si="6"/>
        <v>19597.447661711747</v>
      </c>
      <c r="H21" s="39">
        <f t="shared" si="7"/>
        <v>1294.5339021039456</v>
      </c>
      <c r="I21" s="39">
        <f t="shared" si="3"/>
        <v>20234.364710717346</v>
      </c>
      <c r="J21" s="39">
        <f>SUM($H$18:$H21)</f>
        <v>8802.2909659801353</v>
      </c>
    </row>
    <row r="22" spans="1:10" s="32" customFormat="1">
      <c r="A22" s="36">
        <f t="shared" si="4"/>
        <v>5</v>
      </c>
      <c r="B22" s="37">
        <f t="shared" si="0"/>
        <v>45870</v>
      </c>
      <c r="C22" s="39">
        <f t="shared" si="5"/>
        <v>20234.364710717346</v>
      </c>
      <c r="D22" s="39">
        <f t="shared" si="8"/>
        <v>20891.981563815694</v>
      </c>
      <c r="E22" s="40">
        <f t="shared" si="1"/>
        <v>0</v>
      </c>
      <c r="F22" s="39">
        <f t="shared" si="2"/>
        <v>20234.364710717346</v>
      </c>
      <c r="G22" s="39">
        <f t="shared" si="6"/>
        <v>19576.747857619033</v>
      </c>
      <c r="H22" s="39">
        <f t="shared" si="7"/>
        <v>657.61685309831375</v>
      </c>
      <c r="I22" s="39">
        <f t="shared" si="3"/>
        <v>0</v>
      </c>
      <c r="J22" s="39">
        <f>SUM($H$18:$H22)</f>
        <v>9459.9078190784494</v>
      </c>
    </row>
    <row r="23" spans="1:10">
      <c r="A23" s="36">
        <f t="shared" si="4"/>
        <v>6</v>
      </c>
      <c r="B23" s="37">
        <f t="shared" si="0"/>
        <v>46235</v>
      </c>
      <c r="C23" s="39">
        <f t="shared" si="5"/>
        <v>0</v>
      </c>
      <c r="D23" s="39">
        <f t="shared" si="8"/>
        <v>20891.981563815694</v>
      </c>
      <c r="E23" s="40">
        <f t="shared" si="1"/>
        <v>0</v>
      </c>
      <c r="F23" s="39">
        <f t="shared" si="2"/>
        <v>0</v>
      </c>
      <c r="G23" s="39">
        <f t="shared" si="6"/>
        <v>0</v>
      </c>
      <c r="H23" s="39">
        <f t="shared" si="7"/>
        <v>0</v>
      </c>
      <c r="I23" s="39">
        <f t="shared" si="3"/>
        <v>0</v>
      </c>
      <c r="J23" s="39">
        <f>SUM($H$18:$H23)</f>
        <v>9459.9078190784494</v>
      </c>
    </row>
    <row r="24" spans="1:10">
      <c r="A24" s="36">
        <f t="shared" si="4"/>
        <v>7</v>
      </c>
      <c r="B24" s="37">
        <f t="shared" si="0"/>
        <v>46600</v>
      </c>
      <c r="C24" s="39">
        <f t="shared" si="5"/>
        <v>0</v>
      </c>
      <c r="D24" s="39">
        <f t="shared" si="8"/>
        <v>20891.981563815694</v>
      </c>
      <c r="E24" s="40">
        <f t="shared" si="1"/>
        <v>0</v>
      </c>
      <c r="F24" s="39">
        <f t="shared" si="2"/>
        <v>0</v>
      </c>
      <c r="G24" s="39">
        <f t="shared" si="6"/>
        <v>0</v>
      </c>
      <c r="H24" s="39">
        <f t="shared" si="7"/>
        <v>0</v>
      </c>
      <c r="I24" s="39">
        <f t="shared" si="3"/>
        <v>0</v>
      </c>
      <c r="J24" s="39">
        <f>SUM($H$18:$H24)</f>
        <v>9459.9078190784494</v>
      </c>
    </row>
    <row r="25" spans="1:10">
      <c r="A25" s="36">
        <f t="shared" si="4"/>
        <v>8</v>
      </c>
      <c r="B25" s="37">
        <f t="shared" si="0"/>
        <v>46966</v>
      </c>
      <c r="C25" s="39">
        <f t="shared" si="5"/>
        <v>0</v>
      </c>
      <c r="D25" s="39">
        <f t="shared" si="8"/>
        <v>20891.981563815694</v>
      </c>
      <c r="E25" s="40">
        <f t="shared" si="1"/>
        <v>0</v>
      </c>
      <c r="F25" s="39">
        <f t="shared" si="2"/>
        <v>0</v>
      </c>
      <c r="G25" s="39">
        <f t="shared" si="6"/>
        <v>0</v>
      </c>
      <c r="H25" s="39">
        <f t="shared" si="7"/>
        <v>0</v>
      </c>
      <c r="I25" s="39">
        <f t="shared" si="3"/>
        <v>0</v>
      </c>
      <c r="J25" s="39">
        <f>SUM($H$18:$H25)</f>
        <v>9459.9078190784494</v>
      </c>
    </row>
    <row r="26" spans="1:10">
      <c r="A26" s="36">
        <f t="shared" si="4"/>
        <v>9</v>
      </c>
      <c r="B26" s="37">
        <f t="shared" si="0"/>
        <v>47331</v>
      </c>
      <c r="C26" s="39">
        <f t="shared" si="5"/>
        <v>0</v>
      </c>
      <c r="D26" s="39">
        <f t="shared" si="8"/>
        <v>20891.981563815694</v>
      </c>
      <c r="E26" s="40">
        <f t="shared" si="1"/>
        <v>0</v>
      </c>
      <c r="F26" s="39">
        <f t="shared" si="2"/>
        <v>0</v>
      </c>
      <c r="G26" s="39">
        <f t="shared" si="6"/>
        <v>0</v>
      </c>
      <c r="H26" s="39">
        <f t="shared" si="7"/>
        <v>0</v>
      </c>
      <c r="I26" s="39">
        <f t="shared" si="3"/>
        <v>0</v>
      </c>
      <c r="J26" s="39">
        <f>SUM($H$18:$H26)</f>
        <v>9459.9078190784494</v>
      </c>
    </row>
    <row r="27" spans="1:10">
      <c r="A27" s="36">
        <f t="shared" si="4"/>
        <v>10</v>
      </c>
      <c r="B27" s="37">
        <f t="shared" si="0"/>
        <v>47696</v>
      </c>
      <c r="C27" s="39">
        <f t="shared" si="5"/>
        <v>0</v>
      </c>
      <c r="D27" s="39">
        <f t="shared" si="8"/>
        <v>20891.981563815694</v>
      </c>
      <c r="E27" s="40">
        <f t="shared" si="1"/>
        <v>0</v>
      </c>
      <c r="F27" s="39">
        <f t="shared" si="2"/>
        <v>0</v>
      </c>
      <c r="G27" s="39">
        <f t="shared" si="6"/>
        <v>0</v>
      </c>
      <c r="H27" s="39">
        <f t="shared" si="7"/>
        <v>0</v>
      </c>
      <c r="I27" s="39">
        <f t="shared" si="3"/>
        <v>0</v>
      </c>
      <c r="J27" s="39">
        <f>SUM($H$18:$H27)</f>
        <v>9459.9078190784494</v>
      </c>
    </row>
    <row r="28" spans="1:10">
      <c r="A28" s="36">
        <f t="shared" si="4"/>
        <v>11</v>
      </c>
      <c r="B28" s="37">
        <f t="shared" si="0"/>
        <v>48061</v>
      </c>
      <c r="C28" s="39">
        <f t="shared" si="5"/>
        <v>0</v>
      </c>
      <c r="D28" s="39">
        <f t="shared" si="8"/>
        <v>20891.981563815694</v>
      </c>
      <c r="E28" s="40">
        <f t="shared" si="1"/>
        <v>0</v>
      </c>
      <c r="F28" s="39">
        <f t="shared" si="2"/>
        <v>0</v>
      </c>
      <c r="G28" s="39">
        <f t="shared" si="6"/>
        <v>0</v>
      </c>
      <c r="H28" s="39">
        <f t="shared" si="7"/>
        <v>0</v>
      </c>
      <c r="I28" s="39">
        <f t="shared" si="3"/>
        <v>0</v>
      </c>
      <c r="J28" s="39">
        <f>SUM($H$18:$H28)</f>
        <v>9459.9078190784494</v>
      </c>
    </row>
    <row r="29" spans="1:10">
      <c r="A29" s="36">
        <f t="shared" si="4"/>
        <v>12</v>
      </c>
      <c r="B29" s="37">
        <f t="shared" si="0"/>
        <v>48427</v>
      </c>
      <c r="C29" s="39">
        <f t="shared" si="5"/>
        <v>0</v>
      </c>
      <c r="D29" s="39">
        <f t="shared" si="8"/>
        <v>20891.981563815694</v>
      </c>
      <c r="E29" s="40">
        <f t="shared" si="1"/>
        <v>0</v>
      </c>
      <c r="F29" s="39">
        <f t="shared" si="2"/>
        <v>0</v>
      </c>
      <c r="G29" s="39">
        <f t="shared" si="6"/>
        <v>0</v>
      </c>
      <c r="H29" s="39">
        <f t="shared" si="7"/>
        <v>0</v>
      </c>
      <c r="I29" s="39">
        <f t="shared" si="3"/>
        <v>0</v>
      </c>
      <c r="J29" s="39">
        <f>SUM($H$18:$H29)</f>
        <v>9459.9078190784494</v>
      </c>
    </row>
    <row r="30" spans="1:10">
      <c r="A30" s="36">
        <f t="shared" si="4"/>
        <v>13</v>
      </c>
      <c r="B30" s="37">
        <f t="shared" si="0"/>
        <v>48792</v>
      </c>
      <c r="C30" s="39">
        <f t="shared" si="5"/>
        <v>0</v>
      </c>
      <c r="D30" s="39">
        <f t="shared" si="8"/>
        <v>20891.981563815694</v>
      </c>
      <c r="E30" s="40">
        <f t="shared" si="1"/>
        <v>0</v>
      </c>
      <c r="F30" s="39">
        <f t="shared" si="2"/>
        <v>0</v>
      </c>
      <c r="G30" s="39">
        <f t="shared" si="6"/>
        <v>0</v>
      </c>
      <c r="H30" s="39">
        <f t="shared" si="7"/>
        <v>0</v>
      </c>
      <c r="I30" s="39">
        <f t="shared" si="3"/>
        <v>0</v>
      </c>
      <c r="J30" s="39">
        <f>SUM($H$18:$H30)</f>
        <v>9459.9078190784494</v>
      </c>
    </row>
    <row r="31" spans="1:10">
      <c r="A31" s="36">
        <f t="shared" si="4"/>
        <v>14</v>
      </c>
      <c r="B31" s="37">
        <f t="shared" si="0"/>
        <v>49157</v>
      </c>
      <c r="C31" s="39">
        <f t="shared" si="5"/>
        <v>0</v>
      </c>
      <c r="D31" s="39">
        <f t="shared" si="8"/>
        <v>20891.981563815694</v>
      </c>
      <c r="E31" s="40">
        <f t="shared" si="1"/>
        <v>0</v>
      </c>
      <c r="F31" s="39">
        <f t="shared" si="2"/>
        <v>0</v>
      </c>
      <c r="G31" s="39">
        <f t="shared" si="6"/>
        <v>0</v>
      </c>
      <c r="H31" s="39">
        <f t="shared" si="7"/>
        <v>0</v>
      </c>
      <c r="I31" s="39">
        <f t="shared" si="3"/>
        <v>0</v>
      </c>
      <c r="J31" s="39">
        <f>SUM($H$18:$H31)</f>
        <v>9459.9078190784494</v>
      </c>
    </row>
    <row r="32" spans="1:10">
      <c r="A32" s="36">
        <f t="shared" si="4"/>
        <v>15</v>
      </c>
      <c r="B32" s="37">
        <f t="shared" si="0"/>
        <v>49522</v>
      </c>
      <c r="C32" s="39">
        <f t="shared" si="5"/>
        <v>0</v>
      </c>
      <c r="D32" s="39">
        <f t="shared" si="8"/>
        <v>20891.981563815694</v>
      </c>
      <c r="E32" s="40">
        <f t="shared" si="1"/>
        <v>0</v>
      </c>
      <c r="F32" s="39">
        <f t="shared" si="2"/>
        <v>0</v>
      </c>
      <c r="G32" s="39">
        <f t="shared" si="6"/>
        <v>0</v>
      </c>
      <c r="H32" s="39">
        <f t="shared" si="7"/>
        <v>0</v>
      </c>
      <c r="I32" s="39">
        <f t="shared" si="3"/>
        <v>0</v>
      </c>
      <c r="J32" s="39">
        <f>SUM($H$18:$H32)</f>
        <v>9459.9078190784494</v>
      </c>
    </row>
    <row r="33" spans="1:10">
      <c r="A33" s="36">
        <f t="shared" si="4"/>
        <v>16</v>
      </c>
      <c r="B33" s="37">
        <f t="shared" si="0"/>
        <v>49888</v>
      </c>
      <c r="C33" s="39">
        <f t="shared" si="5"/>
        <v>0</v>
      </c>
      <c r="D33" s="39">
        <f t="shared" si="8"/>
        <v>20891.981563815694</v>
      </c>
      <c r="E33" s="40">
        <f t="shared" si="1"/>
        <v>0</v>
      </c>
      <c r="F33" s="39">
        <f t="shared" si="2"/>
        <v>0</v>
      </c>
      <c r="G33" s="39">
        <f t="shared" si="6"/>
        <v>0</v>
      </c>
      <c r="H33" s="39">
        <f t="shared" si="7"/>
        <v>0</v>
      </c>
      <c r="I33" s="39">
        <f t="shared" si="3"/>
        <v>0</v>
      </c>
      <c r="J33" s="39">
        <f>SUM($H$18:$H33)</f>
        <v>9459.9078190784494</v>
      </c>
    </row>
    <row r="34" spans="1:10">
      <c r="A34" s="36">
        <f t="shared" si="4"/>
        <v>17</v>
      </c>
      <c r="B34" s="37">
        <f t="shared" si="0"/>
        <v>50253</v>
      </c>
      <c r="C34" s="39">
        <f t="shared" si="5"/>
        <v>0</v>
      </c>
      <c r="D34" s="39">
        <f t="shared" si="8"/>
        <v>20891.981563815694</v>
      </c>
      <c r="E34" s="40">
        <f t="shared" si="1"/>
        <v>0</v>
      </c>
      <c r="F34" s="39">
        <f t="shared" si="2"/>
        <v>0</v>
      </c>
      <c r="G34" s="39">
        <f t="shared" si="6"/>
        <v>0</v>
      </c>
      <c r="H34" s="39">
        <f t="shared" si="7"/>
        <v>0</v>
      </c>
      <c r="I34" s="39">
        <f t="shared" si="3"/>
        <v>0</v>
      </c>
      <c r="J34" s="39">
        <f>SUM($H$18:$H34)</f>
        <v>9459.9078190784494</v>
      </c>
    </row>
    <row r="35" spans="1:10">
      <c r="A35" s="36">
        <f t="shared" si="4"/>
        <v>18</v>
      </c>
      <c r="B35" s="37">
        <f t="shared" si="0"/>
        <v>50618</v>
      </c>
      <c r="C35" s="39">
        <f t="shared" si="5"/>
        <v>0</v>
      </c>
      <c r="D35" s="39">
        <f t="shared" si="8"/>
        <v>20891.981563815694</v>
      </c>
      <c r="E35" s="40">
        <f t="shared" si="1"/>
        <v>0</v>
      </c>
      <c r="F35" s="39">
        <f t="shared" si="2"/>
        <v>0</v>
      </c>
      <c r="G35" s="39">
        <f t="shared" si="6"/>
        <v>0</v>
      </c>
      <c r="H35" s="39">
        <f t="shared" si="7"/>
        <v>0</v>
      </c>
      <c r="I35" s="39">
        <f t="shared" si="3"/>
        <v>0</v>
      </c>
      <c r="J35" s="39">
        <f>SUM($H$18:$H35)</f>
        <v>9459.9078190784494</v>
      </c>
    </row>
    <row r="36" spans="1:10">
      <c r="A36" s="36">
        <f t="shared" si="4"/>
        <v>19</v>
      </c>
      <c r="B36" s="37">
        <f t="shared" si="0"/>
        <v>50983</v>
      </c>
      <c r="C36" s="39">
        <f t="shared" si="5"/>
        <v>0</v>
      </c>
      <c r="D36" s="39">
        <f t="shared" si="8"/>
        <v>20891.981563815694</v>
      </c>
      <c r="E36" s="40">
        <f t="shared" si="1"/>
        <v>0</v>
      </c>
      <c r="F36" s="39">
        <f t="shared" si="2"/>
        <v>0</v>
      </c>
      <c r="G36" s="39">
        <f t="shared" si="6"/>
        <v>0</v>
      </c>
      <c r="H36" s="39">
        <f t="shared" si="7"/>
        <v>0</v>
      </c>
      <c r="I36" s="39">
        <f t="shared" si="3"/>
        <v>0</v>
      </c>
      <c r="J36" s="39">
        <f>SUM($H$18:$H36)</f>
        <v>9459.9078190784494</v>
      </c>
    </row>
    <row r="37" spans="1:10">
      <c r="A37" s="36">
        <f t="shared" si="4"/>
        <v>20</v>
      </c>
      <c r="B37" s="37">
        <f t="shared" si="0"/>
        <v>51349</v>
      </c>
      <c r="C37" s="39">
        <f t="shared" si="5"/>
        <v>0</v>
      </c>
      <c r="D37" s="39">
        <f t="shared" si="8"/>
        <v>20891.981563815694</v>
      </c>
      <c r="E37" s="40">
        <f t="shared" si="1"/>
        <v>0</v>
      </c>
      <c r="F37" s="39">
        <f t="shared" si="2"/>
        <v>0</v>
      </c>
      <c r="G37" s="39">
        <f t="shared" si="6"/>
        <v>0</v>
      </c>
      <c r="H37" s="39">
        <f t="shared" si="7"/>
        <v>0</v>
      </c>
      <c r="I37" s="39">
        <f t="shared" si="3"/>
        <v>0</v>
      </c>
      <c r="J37" s="39">
        <f>SUM($H$18:$H37)</f>
        <v>9459.9078190784494</v>
      </c>
    </row>
    <row r="38" spans="1:10">
      <c r="A38" s="36">
        <f t="shared" si="4"/>
        <v>21</v>
      </c>
      <c r="B38" s="37">
        <f t="shared" si="0"/>
        <v>51714</v>
      </c>
      <c r="C38" s="39">
        <f t="shared" si="5"/>
        <v>0</v>
      </c>
      <c r="D38" s="39">
        <f t="shared" si="8"/>
        <v>20891.981563815694</v>
      </c>
      <c r="E38" s="40">
        <f t="shared" si="1"/>
        <v>0</v>
      </c>
      <c r="F38" s="39">
        <f t="shared" si="2"/>
        <v>0</v>
      </c>
      <c r="G38" s="39">
        <f t="shared" si="6"/>
        <v>0</v>
      </c>
      <c r="H38" s="39">
        <f t="shared" si="7"/>
        <v>0</v>
      </c>
      <c r="I38" s="39">
        <f t="shared" si="3"/>
        <v>0</v>
      </c>
      <c r="J38" s="39">
        <f>SUM($H$18:$H38)</f>
        <v>9459.9078190784494</v>
      </c>
    </row>
    <row r="39" spans="1:10">
      <c r="A39" s="36">
        <f t="shared" si="4"/>
        <v>22</v>
      </c>
      <c r="B39" s="37">
        <f t="shared" si="0"/>
        <v>52079</v>
      </c>
      <c r="C39" s="39">
        <f t="shared" si="5"/>
        <v>0</v>
      </c>
      <c r="D39" s="39">
        <f t="shared" si="8"/>
        <v>20891.981563815694</v>
      </c>
      <c r="E39" s="40">
        <f t="shared" si="1"/>
        <v>0</v>
      </c>
      <c r="F39" s="39">
        <f t="shared" si="2"/>
        <v>0</v>
      </c>
      <c r="G39" s="39">
        <f t="shared" si="6"/>
        <v>0</v>
      </c>
      <c r="H39" s="39">
        <f t="shared" si="7"/>
        <v>0</v>
      </c>
      <c r="I39" s="39">
        <f t="shared" si="3"/>
        <v>0</v>
      </c>
      <c r="J39" s="39">
        <f>SUM($H$18:$H39)</f>
        <v>9459.9078190784494</v>
      </c>
    </row>
    <row r="40" spans="1:10">
      <c r="A40" s="36">
        <f t="shared" si="4"/>
        <v>23</v>
      </c>
      <c r="B40" s="37">
        <f t="shared" si="0"/>
        <v>52444</v>
      </c>
      <c r="C40" s="39">
        <f t="shared" si="5"/>
        <v>0</v>
      </c>
      <c r="D40" s="39">
        <f t="shared" si="8"/>
        <v>20891.981563815694</v>
      </c>
      <c r="E40" s="40">
        <f t="shared" si="1"/>
        <v>0</v>
      </c>
      <c r="F40" s="39">
        <f t="shared" si="2"/>
        <v>0</v>
      </c>
      <c r="G40" s="39">
        <f t="shared" si="6"/>
        <v>0</v>
      </c>
      <c r="H40" s="39">
        <f t="shared" si="7"/>
        <v>0</v>
      </c>
      <c r="I40" s="39">
        <f t="shared" si="3"/>
        <v>0</v>
      </c>
      <c r="J40" s="39">
        <f>SUM($H$18:$H40)</f>
        <v>9459.9078190784494</v>
      </c>
    </row>
    <row r="41" spans="1:10">
      <c r="A41" s="36">
        <f t="shared" si="4"/>
        <v>24</v>
      </c>
      <c r="B41" s="37">
        <f t="shared" si="0"/>
        <v>52810</v>
      </c>
      <c r="C41" s="39">
        <f t="shared" si="5"/>
        <v>0</v>
      </c>
      <c r="D41" s="39">
        <f t="shared" si="8"/>
        <v>20891.981563815694</v>
      </c>
      <c r="E41" s="40">
        <f t="shared" si="1"/>
        <v>0</v>
      </c>
      <c r="F41" s="39">
        <f t="shared" si="2"/>
        <v>0</v>
      </c>
      <c r="G41" s="39">
        <f t="shared" si="6"/>
        <v>0</v>
      </c>
      <c r="H41" s="39">
        <f t="shared" si="7"/>
        <v>0</v>
      </c>
      <c r="I41" s="39">
        <f t="shared" si="3"/>
        <v>0</v>
      </c>
      <c r="J41" s="39">
        <f>SUM($H$18:$H41)</f>
        <v>9459.9078190784494</v>
      </c>
    </row>
    <row r="42" spans="1:10">
      <c r="A42" s="36">
        <f t="shared" si="4"/>
        <v>25</v>
      </c>
      <c r="B42" s="37">
        <f t="shared" si="0"/>
        <v>53175</v>
      </c>
      <c r="C42" s="39">
        <f t="shared" si="5"/>
        <v>0</v>
      </c>
      <c r="D42" s="39">
        <f t="shared" si="8"/>
        <v>20891.981563815694</v>
      </c>
      <c r="E42" s="40">
        <f t="shared" si="1"/>
        <v>0</v>
      </c>
      <c r="F42" s="39">
        <f t="shared" si="2"/>
        <v>0</v>
      </c>
      <c r="G42" s="39">
        <f t="shared" si="6"/>
        <v>0</v>
      </c>
      <c r="H42" s="39">
        <f t="shared" si="7"/>
        <v>0</v>
      </c>
      <c r="I42" s="39">
        <f t="shared" si="3"/>
        <v>0</v>
      </c>
      <c r="J42" s="39">
        <f>SUM($H$18:$H42)</f>
        <v>9459.9078190784494</v>
      </c>
    </row>
    <row r="43" spans="1:10">
      <c r="A43" s="36">
        <f t="shared" si="4"/>
        <v>26</v>
      </c>
      <c r="B43" s="37">
        <f t="shared" si="0"/>
        <v>53540</v>
      </c>
      <c r="C43" s="39">
        <f t="shared" si="5"/>
        <v>0</v>
      </c>
      <c r="D43" s="39">
        <f t="shared" si="8"/>
        <v>20891.981563815694</v>
      </c>
      <c r="E43" s="40">
        <f t="shared" si="1"/>
        <v>0</v>
      </c>
      <c r="F43" s="39">
        <f t="shared" si="2"/>
        <v>0</v>
      </c>
      <c r="G43" s="39">
        <f t="shared" si="6"/>
        <v>0</v>
      </c>
      <c r="H43" s="39">
        <f t="shared" si="7"/>
        <v>0</v>
      </c>
      <c r="I43" s="39">
        <f t="shared" si="3"/>
        <v>0</v>
      </c>
      <c r="J43" s="39">
        <f>SUM($H$18:$H43)</f>
        <v>9459.9078190784494</v>
      </c>
    </row>
    <row r="44" spans="1:10">
      <c r="A44" s="36">
        <f t="shared" si="4"/>
        <v>27</v>
      </c>
      <c r="B44" s="37">
        <f t="shared" si="0"/>
        <v>53905</v>
      </c>
      <c r="C44" s="39">
        <f t="shared" si="5"/>
        <v>0</v>
      </c>
      <c r="D44" s="39">
        <f t="shared" si="8"/>
        <v>20891.981563815694</v>
      </c>
      <c r="E44" s="40">
        <f t="shared" si="1"/>
        <v>0</v>
      </c>
      <c r="F44" s="39">
        <f t="shared" si="2"/>
        <v>0</v>
      </c>
      <c r="G44" s="39">
        <f t="shared" si="6"/>
        <v>0</v>
      </c>
      <c r="H44" s="39">
        <f t="shared" si="7"/>
        <v>0</v>
      </c>
      <c r="I44" s="39">
        <f t="shared" si="3"/>
        <v>0</v>
      </c>
      <c r="J44" s="39">
        <f>SUM($H$18:$H44)</f>
        <v>9459.9078190784494</v>
      </c>
    </row>
    <row r="45" spans="1:10">
      <c r="A45" s="36">
        <f t="shared" si="4"/>
        <v>28</v>
      </c>
      <c r="B45" s="37">
        <f t="shared" si="0"/>
        <v>54271</v>
      </c>
      <c r="C45" s="39">
        <f t="shared" si="5"/>
        <v>0</v>
      </c>
      <c r="D45" s="39">
        <f t="shared" si="8"/>
        <v>20891.981563815694</v>
      </c>
      <c r="E45" s="40">
        <f t="shared" si="1"/>
        <v>0</v>
      </c>
      <c r="F45" s="39">
        <f t="shared" si="2"/>
        <v>0</v>
      </c>
      <c r="G45" s="39">
        <f t="shared" si="6"/>
        <v>0</v>
      </c>
      <c r="H45" s="39">
        <f t="shared" si="7"/>
        <v>0</v>
      </c>
      <c r="I45" s="39">
        <f t="shared" si="3"/>
        <v>0</v>
      </c>
      <c r="J45" s="39">
        <f>SUM($H$18:$H45)</f>
        <v>9459.9078190784494</v>
      </c>
    </row>
    <row r="46" spans="1:10">
      <c r="A46" s="36">
        <f t="shared" si="4"/>
        <v>29</v>
      </c>
      <c r="B46" s="37">
        <f t="shared" si="0"/>
        <v>54636</v>
      </c>
      <c r="C46" s="39">
        <f t="shared" si="5"/>
        <v>0</v>
      </c>
      <c r="D46" s="39">
        <f t="shared" si="8"/>
        <v>20891.981563815694</v>
      </c>
      <c r="E46" s="40">
        <f t="shared" si="1"/>
        <v>0</v>
      </c>
      <c r="F46" s="39">
        <f t="shared" si="2"/>
        <v>0</v>
      </c>
      <c r="G46" s="39">
        <f t="shared" si="6"/>
        <v>0</v>
      </c>
      <c r="H46" s="39">
        <f t="shared" si="7"/>
        <v>0</v>
      </c>
      <c r="I46" s="39">
        <f t="shared" si="3"/>
        <v>0</v>
      </c>
      <c r="J46" s="39">
        <f>SUM($H$18:$H46)</f>
        <v>9459.9078190784494</v>
      </c>
    </row>
    <row r="47" spans="1:10">
      <c r="A47" s="36">
        <f t="shared" si="4"/>
        <v>30</v>
      </c>
      <c r="B47" s="37">
        <f t="shared" si="0"/>
        <v>55001</v>
      </c>
      <c r="C47" s="39">
        <f t="shared" si="5"/>
        <v>0</v>
      </c>
      <c r="D47" s="39">
        <f t="shared" si="8"/>
        <v>20891.981563815694</v>
      </c>
      <c r="E47" s="40">
        <f t="shared" si="1"/>
        <v>0</v>
      </c>
      <c r="F47" s="39">
        <f t="shared" si="2"/>
        <v>0</v>
      </c>
      <c r="G47" s="39">
        <f t="shared" si="6"/>
        <v>0</v>
      </c>
      <c r="H47" s="39">
        <f t="shared" si="7"/>
        <v>0</v>
      </c>
      <c r="I47" s="39">
        <f t="shared" si="3"/>
        <v>0</v>
      </c>
      <c r="J47" s="39">
        <f>SUM($H$18:$H47)</f>
        <v>9459.9078190784494</v>
      </c>
    </row>
    <row r="48" spans="1:10">
      <c r="A48" s="36">
        <f t="shared" si="4"/>
        <v>31</v>
      </c>
      <c r="B48" s="37">
        <f t="shared" si="0"/>
        <v>55366</v>
      </c>
      <c r="C48" s="39">
        <f t="shared" si="5"/>
        <v>0</v>
      </c>
      <c r="D48" s="39">
        <f t="shared" si="8"/>
        <v>20891.981563815694</v>
      </c>
      <c r="E48" s="40">
        <f t="shared" si="1"/>
        <v>0</v>
      </c>
      <c r="F48" s="39">
        <f t="shared" si="2"/>
        <v>0</v>
      </c>
      <c r="G48" s="39">
        <f t="shared" si="6"/>
        <v>0</v>
      </c>
      <c r="H48" s="39">
        <f t="shared" si="7"/>
        <v>0</v>
      </c>
      <c r="I48" s="39">
        <f t="shared" si="3"/>
        <v>0</v>
      </c>
      <c r="J48" s="39">
        <f>SUM($H$18:$H48)</f>
        <v>9459.9078190784494</v>
      </c>
    </row>
    <row r="49" spans="1:10">
      <c r="A49" s="36">
        <f t="shared" si="4"/>
        <v>32</v>
      </c>
      <c r="B49" s="37">
        <f t="shared" si="0"/>
        <v>55732</v>
      </c>
      <c r="C49" s="39">
        <f t="shared" si="5"/>
        <v>0</v>
      </c>
      <c r="D49" s="39">
        <f t="shared" si="8"/>
        <v>20891.981563815694</v>
      </c>
      <c r="E49" s="40">
        <f t="shared" si="1"/>
        <v>0</v>
      </c>
      <c r="F49" s="39">
        <f t="shared" si="2"/>
        <v>0</v>
      </c>
      <c r="G49" s="39">
        <f t="shared" si="6"/>
        <v>0</v>
      </c>
      <c r="H49" s="39">
        <f t="shared" si="7"/>
        <v>0</v>
      </c>
      <c r="I49" s="39">
        <f t="shared" si="3"/>
        <v>0</v>
      </c>
      <c r="J49" s="39">
        <f>SUM($H$18:$H49)</f>
        <v>9459.9078190784494</v>
      </c>
    </row>
    <row r="50" spans="1:10">
      <c r="A50" s="36">
        <f t="shared" si="4"/>
        <v>33</v>
      </c>
      <c r="B50" s="37">
        <f t="shared" si="0"/>
        <v>56097</v>
      </c>
      <c r="C50" s="39">
        <f t="shared" si="5"/>
        <v>0</v>
      </c>
      <c r="D50" s="39">
        <f t="shared" si="8"/>
        <v>20891.981563815694</v>
      </c>
      <c r="E50" s="40">
        <f t="shared" si="1"/>
        <v>0</v>
      </c>
      <c r="F50" s="39">
        <f t="shared" si="2"/>
        <v>0</v>
      </c>
      <c r="G50" s="39">
        <f t="shared" si="6"/>
        <v>0</v>
      </c>
      <c r="H50" s="39">
        <f t="shared" si="7"/>
        <v>0</v>
      </c>
      <c r="I50" s="39">
        <f t="shared" si="3"/>
        <v>0</v>
      </c>
      <c r="J50" s="39">
        <f>SUM($H$18:$H50)</f>
        <v>9459.9078190784494</v>
      </c>
    </row>
    <row r="51" spans="1:10">
      <c r="A51" s="36">
        <f t="shared" si="4"/>
        <v>34</v>
      </c>
      <c r="B51" s="37">
        <f t="shared" si="0"/>
        <v>56462</v>
      </c>
      <c r="C51" s="39">
        <f t="shared" si="5"/>
        <v>0</v>
      </c>
      <c r="D51" s="39">
        <f t="shared" si="8"/>
        <v>20891.981563815694</v>
      </c>
      <c r="E51" s="40">
        <f t="shared" si="1"/>
        <v>0</v>
      </c>
      <c r="F51" s="39">
        <f t="shared" si="2"/>
        <v>0</v>
      </c>
      <c r="G51" s="39">
        <f t="shared" si="6"/>
        <v>0</v>
      </c>
      <c r="H51" s="39">
        <f t="shared" si="7"/>
        <v>0</v>
      </c>
      <c r="I51" s="39">
        <f t="shared" si="3"/>
        <v>0</v>
      </c>
      <c r="J51" s="39">
        <f>SUM($H$18:$H51)</f>
        <v>9459.9078190784494</v>
      </c>
    </row>
    <row r="52" spans="1:10">
      <c r="A52" s="36">
        <f t="shared" si="4"/>
        <v>35</v>
      </c>
      <c r="B52" s="37">
        <f t="shared" si="0"/>
        <v>56827</v>
      </c>
      <c r="C52" s="39">
        <f t="shared" si="5"/>
        <v>0</v>
      </c>
      <c r="D52" s="39">
        <f t="shared" si="8"/>
        <v>20891.981563815694</v>
      </c>
      <c r="E52" s="40">
        <f t="shared" si="1"/>
        <v>0</v>
      </c>
      <c r="F52" s="39">
        <f t="shared" si="2"/>
        <v>0</v>
      </c>
      <c r="G52" s="39">
        <f t="shared" si="6"/>
        <v>0</v>
      </c>
      <c r="H52" s="39">
        <f t="shared" si="7"/>
        <v>0</v>
      </c>
      <c r="I52" s="39">
        <f t="shared" si="3"/>
        <v>0</v>
      </c>
      <c r="J52" s="39">
        <f>SUM($H$18:$H52)</f>
        <v>9459.9078190784494</v>
      </c>
    </row>
    <row r="53" spans="1:10">
      <c r="A53" s="36">
        <f t="shared" si="4"/>
        <v>36</v>
      </c>
      <c r="B53" s="37">
        <f t="shared" si="0"/>
        <v>57193</v>
      </c>
      <c r="C53" s="39">
        <f t="shared" si="5"/>
        <v>0</v>
      </c>
      <c r="D53" s="39">
        <f t="shared" si="8"/>
        <v>20891.981563815694</v>
      </c>
      <c r="E53" s="40">
        <f t="shared" si="1"/>
        <v>0</v>
      </c>
      <c r="F53" s="39">
        <f t="shared" si="2"/>
        <v>0</v>
      </c>
      <c r="G53" s="39">
        <f t="shared" si="6"/>
        <v>0</v>
      </c>
      <c r="H53" s="39">
        <f t="shared" si="7"/>
        <v>0</v>
      </c>
      <c r="I53" s="39">
        <f t="shared" si="3"/>
        <v>0</v>
      </c>
      <c r="J53" s="39">
        <f>SUM($H$18:$H53)</f>
        <v>9459.9078190784494</v>
      </c>
    </row>
    <row r="54" spans="1:10">
      <c r="A54" s="36">
        <f t="shared" si="4"/>
        <v>37</v>
      </c>
      <c r="B54" s="37">
        <f t="shared" si="0"/>
        <v>57558</v>
      </c>
      <c r="C54" s="39">
        <f t="shared" si="5"/>
        <v>0</v>
      </c>
      <c r="D54" s="39">
        <f t="shared" si="8"/>
        <v>20891.981563815694</v>
      </c>
      <c r="E54" s="40">
        <f t="shared" si="1"/>
        <v>0</v>
      </c>
      <c r="F54" s="39">
        <f t="shared" si="2"/>
        <v>0</v>
      </c>
      <c r="G54" s="39">
        <f t="shared" si="6"/>
        <v>0</v>
      </c>
      <c r="H54" s="39">
        <f t="shared" si="7"/>
        <v>0</v>
      </c>
      <c r="I54" s="39">
        <f t="shared" si="3"/>
        <v>0</v>
      </c>
      <c r="J54" s="39">
        <f>SUM($H$18:$H54)</f>
        <v>9459.9078190784494</v>
      </c>
    </row>
    <row r="55" spans="1:10">
      <c r="A55" s="36">
        <f t="shared" si="4"/>
        <v>38</v>
      </c>
      <c r="B55" s="37">
        <f t="shared" si="0"/>
        <v>57923</v>
      </c>
      <c r="C55" s="39">
        <f t="shared" si="5"/>
        <v>0</v>
      </c>
      <c r="D55" s="39">
        <f t="shared" si="8"/>
        <v>20891.981563815694</v>
      </c>
      <c r="E55" s="40">
        <f t="shared" si="1"/>
        <v>0</v>
      </c>
      <c r="F55" s="39">
        <f t="shared" si="2"/>
        <v>0</v>
      </c>
      <c r="G55" s="39">
        <f t="shared" si="6"/>
        <v>0</v>
      </c>
      <c r="H55" s="39">
        <f t="shared" si="7"/>
        <v>0</v>
      </c>
      <c r="I55" s="39">
        <f t="shared" si="3"/>
        <v>0</v>
      </c>
      <c r="J55" s="39">
        <f>SUM($H$18:$H55)</f>
        <v>9459.9078190784494</v>
      </c>
    </row>
    <row r="56" spans="1:10">
      <c r="A56" s="36">
        <f t="shared" si="4"/>
        <v>39</v>
      </c>
      <c r="B56" s="37">
        <f t="shared" si="0"/>
        <v>58288</v>
      </c>
      <c r="C56" s="39">
        <f t="shared" si="5"/>
        <v>0</v>
      </c>
      <c r="D56" s="39">
        <f t="shared" si="8"/>
        <v>20891.981563815694</v>
      </c>
      <c r="E56" s="40">
        <f t="shared" si="1"/>
        <v>0</v>
      </c>
      <c r="F56" s="39">
        <f t="shared" si="2"/>
        <v>0</v>
      </c>
      <c r="G56" s="39">
        <f t="shared" si="6"/>
        <v>0</v>
      </c>
      <c r="H56" s="39">
        <f t="shared" si="7"/>
        <v>0</v>
      </c>
      <c r="I56" s="39">
        <f t="shared" si="3"/>
        <v>0</v>
      </c>
      <c r="J56" s="39">
        <f>SUM($H$18:$H56)</f>
        <v>9459.9078190784494</v>
      </c>
    </row>
    <row r="57" spans="1:10">
      <c r="A57" s="36">
        <f t="shared" si="4"/>
        <v>40</v>
      </c>
      <c r="B57" s="37">
        <f t="shared" si="0"/>
        <v>58654</v>
      </c>
      <c r="C57" s="39">
        <f t="shared" si="5"/>
        <v>0</v>
      </c>
      <c r="D57" s="39">
        <f t="shared" si="8"/>
        <v>20891.981563815694</v>
      </c>
      <c r="E57" s="40">
        <f t="shared" si="1"/>
        <v>0</v>
      </c>
      <c r="F57" s="39">
        <f t="shared" si="2"/>
        <v>0</v>
      </c>
      <c r="G57" s="39">
        <f t="shared" si="6"/>
        <v>0</v>
      </c>
      <c r="H57" s="39">
        <f t="shared" si="7"/>
        <v>0</v>
      </c>
      <c r="I57" s="39">
        <f t="shared" si="3"/>
        <v>0</v>
      </c>
      <c r="J57" s="39">
        <f>SUM($H$18:$H57)</f>
        <v>9459.9078190784494</v>
      </c>
    </row>
    <row r="58" spans="1:10">
      <c r="A58" s="36">
        <f t="shared" si="4"/>
        <v>41</v>
      </c>
      <c r="B58" s="37">
        <f t="shared" si="0"/>
        <v>59019</v>
      </c>
      <c r="C58" s="39">
        <f t="shared" si="5"/>
        <v>0</v>
      </c>
      <c r="D58" s="39">
        <f t="shared" si="8"/>
        <v>20891.981563815694</v>
      </c>
      <c r="E58" s="40">
        <f t="shared" si="1"/>
        <v>0</v>
      </c>
      <c r="F58" s="39">
        <f t="shared" si="2"/>
        <v>0</v>
      </c>
      <c r="G58" s="39">
        <f t="shared" si="6"/>
        <v>0</v>
      </c>
      <c r="H58" s="39">
        <f t="shared" si="7"/>
        <v>0</v>
      </c>
      <c r="I58" s="39">
        <f t="shared" si="3"/>
        <v>0</v>
      </c>
      <c r="J58" s="39">
        <f>SUM($H$18:$H58)</f>
        <v>9459.9078190784494</v>
      </c>
    </row>
    <row r="59" spans="1:10">
      <c r="A59" s="36">
        <f t="shared" si="4"/>
        <v>42</v>
      </c>
      <c r="B59" s="37">
        <f t="shared" si="0"/>
        <v>59384</v>
      </c>
      <c r="C59" s="39">
        <f t="shared" si="5"/>
        <v>0</v>
      </c>
      <c r="D59" s="39">
        <f t="shared" si="8"/>
        <v>20891.981563815694</v>
      </c>
      <c r="E59" s="40">
        <f t="shared" si="1"/>
        <v>0</v>
      </c>
      <c r="F59" s="39">
        <f t="shared" si="2"/>
        <v>0</v>
      </c>
      <c r="G59" s="39">
        <f t="shared" si="6"/>
        <v>0</v>
      </c>
      <c r="H59" s="39">
        <f t="shared" si="7"/>
        <v>0</v>
      </c>
      <c r="I59" s="39">
        <f t="shared" si="3"/>
        <v>0</v>
      </c>
      <c r="J59" s="39">
        <f>SUM($H$18:$H59)</f>
        <v>9459.9078190784494</v>
      </c>
    </row>
    <row r="60" spans="1:10">
      <c r="A60" s="36">
        <f t="shared" si="4"/>
        <v>43</v>
      </c>
      <c r="B60" s="37">
        <f t="shared" si="0"/>
        <v>59749</v>
      </c>
      <c r="C60" s="39">
        <f t="shared" si="5"/>
        <v>0</v>
      </c>
      <c r="D60" s="39">
        <f t="shared" si="8"/>
        <v>20891.981563815694</v>
      </c>
      <c r="E60" s="40">
        <f t="shared" si="1"/>
        <v>0</v>
      </c>
      <c r="F60" s="39">
        <f t="shared" si="2"/>
        <v>0</v>
      </c>
      <c r="G60" s="39">
        <f t="shared" si="6"/>
        <v>0</v>
      </c>
      <c r="H60" s="39">
        <f t="shared" si="7"/>
        <v>0</v>
      </c>
      <c r="I60" s="39">
        <f t="shared" si="3"/>
        <v>0</v>
      </c>
      <c r="J60" s="39">
        <f>SUM($H$18:$H60)</f>
        <v>9459.9078190784494</v>
      </c>
    </row>
    <row r="61" spans="1:10">
      <c r="A61" s="36">
        <f t="shared" si="4"/>
        <v>44</v>
      </c>
      <c r="B61" s="37">
        <f t="shared" si="0"/>
        <v>60115</v>
      </c>
      <c r="C61" s="39">
        <f t="shared" si="5"/>
        <v>0</v>
      </c>
      <c r="D61" s="39">
        <f t="shared" si="8"/>
        <v>20891.981563815694</v>
      </c>
      <c r="E61" s="40">
        <f t="shared" si="1"/>
        <v>0</v>
      </c>
      <c r="F61" s="39">
        <f t="shared" si="2"/>
        <v>0</v>
      </c>
      <c r="G61" s="39">
        <f t="shared" si="6"/>
        <v>0</v>
      </c>
      <c r="H61" s="39">
        <f t="shared" si="7"/>
        <v>0</v>
      </c>
      <c r="I61" s="39">
        <f t="shared" si="3"/>
        <v>0</v>
      </c>
      <c r="J61" s="39">
        <f>SUM($H$18:$H61)</f>
        <v>9459.9078190784494</v>
      </c>
    </row>
    <row r="62" spans="1:10">
      <c r="A62" s="36">
        <f t="shared" si="4"/>
        <v>45</v>
      </c>
      <c r="B62" s="37">
        <f t="shared" si="0"/>
        <v>60480</v>
      </c>
      <c r="C62" s="39">
        <f t="shared" si="5"/>
        <v>0</v>
      </c>
      <c r="D62" s="39">
        <f t="shared" si="8"/>
        <v>20891.981563815694</v>
      </c>
      <c r="E62" s="40">
        <f t="shared" si="1"/>
        <v>0</v>
      </c>
      <c r="F62" s="39">
        <f t="shared" si="2"/>
        <v>0</v>
      </c>
      <c r="G62" s="39">
        <f t="shared" si="6"/>
        <v>0</v>
      </c>
      <c r="H62" s="39">
        <f t="shared" si="7"/>
        <v>0</v>
      </c>
      <c r="I62" s="39">
        <f t="shared" si="3"/>
        <v>0</v>
      </c>
      <c r="J62" s="39">
        <f>SUM($H$18:$H62)</f>
        <v>9459.9078190784494</v>
      </c>
    </row>
    <row r="63" spans="1:10">
      <c r="A63" s="36">
        <f t="shared" si="4"/>
        <v>46</v>
      </c>
      <c r="B63" s="37">
        <f t="shared" si="0"/>
        <v>60845</v>
      </c>
      <c r="C63" s="39">
        <f t="shared" si="5"/>
        <v>0</v>
      </c>
      <c r="D63" s="39">
        <f t="shared" si="8"/>
        <v>20891.981563815694</v>
      </c>
      <c r="E63" s="40">
        <f t="shared" si="1"/>
        <v>0</v>
      </c>
      <c r="F63" s="39">
        <f t="shared" si="2"/>
        <v>0</v>
      </c>
      <c r="G63" s="39">
        <f t="shared" si="6"/>
        <v>0</v>
      </c>
      <c r="H63" s="39">
        <f t="shared" si="7"/>
        <v>0</v>
      </c>
      <c r="I63" s="39">
        <f t="shared" si="3"/>
        <v>0</v>
      </c>
      <c r="J63" s="39">
        <f>SUM($H$18:$H63)</f>
        <v>9459.9078190784494</v>
      </c>
    </row>
    <row r="64" spans="1:10">
      <c r="A64" s="36">
        <f t="shared" si="4"/>
        <v>47</v>
      </c>
      <c r="B64" s="37">
        <f t="shared" si="0"/>
        <v>61210</v>
      </c>
      <c r="C64" s="39">
        <f t="shared" si="5"/>
        <v>0</v>
      </c>
      <c r="D64" s="39">
        <f t="shared" si="8"/>
        <v>20891.981563815694</v>
      </c>
      <c r="E64" s="40">
        <f t="shared" si="1"/>
        <v>0</v>
      </c>
      <c r="F64" s="39">
        <f t="shared" si="2"/>
        <v>0</v>
      </c>
      <c r="G64" s="39">
        <f t="shared" si="6"/>
        <v>0</v>
      </c>
      <c r="H64" s="39">
        <f t="shared" si="7"/>
        <v>0</v>
      </c>
      <c r="I64" s="39">
        <f t="shared" si="3"/>
        <v>0</v>
      </c>
      <c r="J64" s="39">
        <f>SUM($H$18:$H64)</f>
        <v>9459.9078190784494</v>
      </c>
    </row>
    <row r="65" spans="1:10">
      <c r="A65" s="36">
        <f t="shared" si="4"/>
        <v>48</v>
      </c>
      <c r="B65" s="37">
        <f t="shared" si="0"/>
        <v>61576</v>
      </c>
      <c r="C65" s="39">
        <f t="shared" si="5"/>
        <v>0</v>
      </c>
      <c r="D65" s="39">
        <f t="shared" si="8"/>
        <v>20891.981563815694</v>
      </c>
      <c r="E65" s="40">
        <f t="shared" si="1"/>
        <v>0</v>
      </c>
      <c r="F65" s="39">
        <f t="shared" si="2"/>
        <v>0</v>
      </c>
      <c r="G65" s="39">
        <f t="shared" si="6"/>
        <v>0</v>
      </c>
      <c r="H65" s="39">
        <f t="shared" si="7"/>
        <v>0</v>
      </c>
      <c r="I65" s="39">
        <f t="shared" si="3"/>
        <v>0</v>
      </c>
      <c r="J65" s="39">
        <f>SUM($H$18:$H65)</f>
        <v>9459.9078190784494</v>
      </c>
    </row>
    <row r="66" spans="1:10">
      <c r="A66" s="36">
        <f t="shared" si="4"/>
        <v>49</v>
      </c>
      <c r="B66" s="37">
        <f t="shared" si="0"/>
        <v>61941</v>
      </c>
      <c r="C66" s="39">
        <f t="shared" si="5"/>
        <v>0</v>
      </c>
      <c r="D66" s="39">
        <f t="shared" si="8"/>
        <v>20891.981563815694</v>
      </c>
      <c r="E66" s="40">
        <f t="shared" si="1"/>
        <v>0</v>
      </c>
      <c r="F66" s="39">
        <f t="shared" si="2"/>
        <v>0</v>
      </c>
      <c r="G66" s="39">
        <f t="shared" si="6"/>
        <v>0</v>
      </c>
      <c r="H66" s="39">
        <f t="shared" si="7"/>
        <v>0</v>
      </c>
      <c r="I66" s="39">
        <f t="shared" si="3"/>
        <v>0</v>
      </c>
      <c r="J66" s="39">
        <f>SUM($H$18:$H66)</f>
        <v>9459.9078190784494</v>
      </c>
    </row>
    <row r="67" spans="1:10">
      <c r="A67" s="36">
        <f t="shared" si="4"/>
        <v>50</v>
      </c>
      <c r="B67" s="37">
        <f t="shared" si="0"/>
        <v>62306</v>
      </c>
      <c r="C67" s="39">
        <f t="shared" si="5"/>
        <v>0</v>
      </c>
      <c r="D67" s="39">
        <f t="shared" si="8"/>
        <v>20891.981563815694</v>
      </c>
      <c r="E67" s="40">
        <f t="shared" si="1"/>
        <v>0</v>
      </c>
      <c r="F67" s="39">
        <f t="shared" si="2"/>
        <v>0</v>
      </c>
      <c r="G67" s="39">
        <f t="shared" si="6"/>
        <v>0</v>
      </c>
      <c r="H67" s="39">
        <f t="shared" si="7"/>
        <v>0</v>
      </c>
      <c r="I67" s="39">
        <f t="shared" si="3"/>
        <v>0</v>
      </c>
      <c r="J67" s="39">
        <f>SUM($H$18:$H67)</f>
        <v>9459.9078190784494</v>
      </c>
    </row>
    <row r="68" spans="1:10">
      <c r="A68" s="36">
        <f t="shared" si="4"/>
        <v>51</v>
      </c>
      <c r="B68" s="37">
        <f t="shared" si="0"/>
        <v>62671</v>
      </c>
      <c r="C68" s="39">
        <f t="shared" si="5"/>
        <v>0</v>
      </c>
      <c r="D68" s="39">
        <f t="shared" si="8"/>
        <v>20891.981563815694</v>
      </c>
      <c r="E68" s="40">
        <f t="shared" si="1"/>
        <v>0</v>
      </c>
      <c r="F68" s="39">
        <f t="shared" si="2"/>
        <v>0</v>
      </c>
      <c r="G68" s="39">
        <f t="shared" si="6"/>
        <v>0</v>
      </c>
      <c r="H68" s="39">
        <f t="shared" si="7"/>
        <v>0</v>
      </c>
      <c r="I68" s="39">
        <f t="shared" si="3"/>
        <v>0</v>
      </c>
      <c r="J68" s="39">
        <f>SUM($H$18:$H68)</f>
        <v>9459.9078190784494</v>
      </c>
    </row>
    <row r="69" spans="1:10">
      <c r="A69" s="36">
        <f t="shared" si="4"/>
        <v>52</v>
      </c>
      <c r="B69" s="37">
        <f t="shared" si="0"/>
        <v>63037</v>
      </c>
      <c r="C69" s="39">
        <f t="shared" si="5"/>
        <v>0</v>
      </c>
      <c r="D69" s="39">
        <f t="shared" si="8"/>
        <v>20891.981563815694</v>
      </c>
      <c r="E69" s="40">
        <f t="shared" si="1"/>
        <v>0</v>
      </c>
      <c r="F69" s="39">
        <f t="shared" si="2"/>
        <v>0</v>
      </c>
      <c r="G69" s="39">
        <f t="shared" si="6"/>
        <v>0</v>
      </c>
      <c r="H69" s="39">
        <f t="shared" si="7"/>
        <v>0</v>
      </c>
      <c r="I69" s="39">
        <f t="shared" si="3"/>
        <v>0</v>
      </c>
      <c r="J69" s="39">
        <f>SUM($H$18:$H69)</f>
        <v>9459.9078190784494</v>
      </c>
    </row>
    <row r="70" spans="1:10">
      <c r="A70" s="36">
        <f t="shared" si="4"/>
        <v>53</v>
      </c>
      <c r="B70" s="37">
        <f t="shared" si="0"/>
        <v>63402</v>
      </c>
      <c r="C70" s="39">
        <f t="shared" si="5"/>
        <v>0</v>
      </c>
      <c r="D70" s="39">
        <f t="shared" si="8"/>
        <v>20891.981563815694</v>
      </c>
      <c r="E70" s="40">
        <f t="shared" si="1"/>
        <v>0</v>
      </c>
      <c r="F70" s="39">
        <f t="shared" si="2"/>
        <v>0</v>
      </c>
      <c r="G70" s="39">
        <f t="shared" si="6"/>
        <v>0</v>
      </c>
      <c r="H70" s="39">
        <f t="shared" si="7"/>
        <v>0</v>
      </c>
      <c r="I70" s="39">
        <f t="shared" si="3"/>
        <v>0</v>
      </c>
      <c r="J70" s="39">
        <f>SUM($H$18:$H70)</f>
        <v>9459.9078190784494</v>
      </c>
    </row>
    <row r="71" spans="1:10">
      <c r="A71" s="36">
        <f t="shared" si="4"/>
        <v>54</v>
      </c>
      <c r="B71" s="37">
        <f t="shared" si="0"/>
        <v>63767</v>
      </c>
      <c r="C71" s="39">
        <f t="shared" si="5"/>
        <v>0</v>
      </c>
      <c r="D71" s="39">
        <f t="shared" si="8"/>
        <v>20891.981563815694</v>
      </c>
      <c r="E71" s="40">
        <f t="shared" si="1"/>
        <v>0</v>
      </c>
      <c r="F71" s="39">
        <f t="shared" si="2"/>
        <v>0</v>
      </c>
      <c r="G71" s="39">
        <f t="shared" si="6"/>
        <v>0</v>
      </c>
      <c r="H71" s="39">
        <f t="shared" si="7"/>
        <v>0</v>
      </c>
      <c r="I71" s="39">
        <f t="shared" si="3"/>
        <v>0</v>
      </c>
      <c r="J71" s="39">
        <f>SUM($H$18:$H71)</f>
        <v>9459.9078190784494</v>
      </c>
    </row>
    <row r="72" spans="1:10">
      <c r="A72" s="36">
        <f t="shared" si="4"/>
        <v>55</v>
      </c>
      <c r="B72" s="37">
        <f t="shared" si="0"/>
        <v>64132</v>
      </c>
      <c r="C72" s="39">
        <f t="shared" si="5"/>
        <v>0</v>
      </c>
      <c r="D72" s="39">
        <f t="shared" si="8"/>
        <v>20891.981563815694</v>
      </c>
      <c r="E72" s="40">
        <f t="shared" si="1"/>
        <v>0</v>
      </c>
      <c r="F72" s="39">
        <f t="shared" si="2"/>
        <v>0</v>
      </c>
      <c r="G72" s="39">
        <f t="shared" si="6"/>
        <v>0</v>
      </c>
      <c r="H72" s="39">
        <f t="shared" si="7"/>
        <v>0</v>
      </c>
      <c r="I72" s="39">
        <f t="shared" si="3"/>
        <v>0</v>
      </c>
      <c r="J72" s="39">
        <f>SUM($H$18:$H72)</f>
        <v>9459.9078190784494</v>
      </c>
    </row>
    <row r="73" spans="1:10">
      <c r="A73" s="36">
        <f t="shared" si="4"/>
        <v>56</v>
      </c>
      <c r="B73" s="37">
        <f t="shared" si="0"/>
        <v>64498</v>
      </c>
      <c r="C73" s="39">
        <f t="shared" si="5"/>
        <v>0</v>
      </c>
      <c r="D73" s="39">
        <f t="shared" si="8"/>
        <v>20891.981563815694</v>
      </c>
      <c r="E73" s="40">
        <f t="shared" si="1"/>
        <v>0</v>
      </c>
      <c r="F73" s="39">
        <f t="shared" si="2"/>
        <v>0</v>
      </c>
      <c r="G73" s="39">
        <f t="shared" si="6"/>
        <v>0</v>
      </c>
      <c r="H73" s="39">
        <f t="shared" si="7"/>
        <v>0</v>
      </c>
      <c r="I73" s="39">
        <f t="shared" si="3"/>
        <v>0</v>
      </c>
      <c r="J73" s="39">
        <f>SUM($H$18:$H73)</f>
        <v>9459.9078190784494</v>
      </c>
    </row>
    <row r="74" spans="1:10">
      <c r="A74" s="36">
        <f t="shared" si="4"/>
        <v>57</v>
      </c>
      <c r="B74" s="37">
        <f t="shared" si="0"/>
        <v>64863</v>
      </c>
      <c r="C74" s="39">
        <f t="shared" si="5"/>
        <v>0</v>
      </c>
      <c r="D74" s="39">
        <f t="shared" si="8"/>
        <v>20891.981563815694</v>
      </c>
      <c r="E74" s="40">
        <f t="shared" si="1"/>
        <v>0</v>
      </c>
      <c r="F74" s="39">
        <f t="shared" si="2"/>
        <v>0</v>
      </c>
      <c r="G74" s="39">
        <f t="shared" si="6"/>
        <v>0</v>
      </c>
      <c r="H74" s="39">
        <f t="shared" si="7"/>
        <v>0</v>
      </c>
      <c r="I74" s="39">
        <f t="shared" si="3"/>
        <v>0</v>
      </c>
      <c r="J74" s="39">
        <f>SUM($H$18:$H74)</f>
        <v>9459.9078190784494</v>
      </c>
    </row>
    <row r="75" spans="1:10">
      <c r="A75" s="36">
        <f t="shared" si="4"/>
        <v>58</v>
      </c>
      <c r="B75" s="37">
        <f t="shared" si="0"/>
        <v>65228</v>
      </c>
      <c r="C75" s="39">
        <f t="shared" si="5"/>
        <v>0</v>
      </c>
      <c r="D75" s="39">
        <f t="shared" si="8"/>
        <v>20891.981563815694</v>
      </c>
      <c r="E75" s="40">
        <f t="shared" si="1"/>
        <v>0</v>
      </c>
      <c r="F75" s="39">
        <f t="shared" si="2"/>
        <v>0</v>
      </c>
      <c r="G75" s="39">
        <f t="shared" si="6"/>
        <v>0</v>
      </c>
      <c r="H75" s="39">
        <f t="shared" si="7"/>
        <v>0</v>
      </c>
      <c r="I75" s="39">
        <f t="shared" si="3"/>
        <v>0</v>
      </c>
      <c r="J75" s="39">
        <f>SUM($H$18:$H75)</f>
        <v>9459.9078190784494</v>
      </c>
    </row>
    <row r="76" spans="1:10">
      <c r="A76" s="36">
        <f t="shared" si="4"/>
        <v>59</v>
      </c>
      <c r="B76" s="37">
        <f t="shared" si="0"/>
        <v>65593</v>
      </c>
      <c r="C76" s="39">
        <f t="shared" si="5"/>
        <v>0</v>
      </c>
      <c r="D76" s="39">
        <f t="shared" si="8"/>
        <v>20891.981563815694</v>
      </c>
      <c r="E76" s="40">
        <f t="shared" si="1"/>
        <v>0</v>
      </c>
      <c r="F76" s="39">
        <f t="shared" si="2"/>
        <v>0</v>
      </c>
      <c r="G76" s="39">
        <f t="shared" si="6"/>
        <v>0</v>
      </c>
      <c r="H76" s="39">
        <f t="shared" si="7"/>
        <v>0</v>
      </c>
      <c r="I76" s="39">
        <f t="shared" si="3"/>
        <v>0</v>
      </c>
      <c r="J76" s="39">
        <f>SUM($H$18:$H76)</f>
        <v>9459.9078190784494</v>
      </c>
    </row>
    <row r="77" spans="1:10">
      <c r="A77" s="36">
        <f t="shared" si="4"/>
        <v>60</v>
      </c>
      <c r="B77" s="37">
        <f t="shared" si="0"/>
        <v>65959</v>
      </c>
      <c r="C77" s="39">
        <f t="shared" si="5"/>
        <v>0</v>
      </c>
      <c r="D77" s="39">
        <f t="shared" si="8"/>
        <v>20891.981563815694</v>
      </c>
      <c r="E77" s="40">
        <f t="shared" si="1"/>
        <v>0</v>
      </c>
      <c r="F77" s="39">
        <f t="shared" si="2"/>
        <v>0</v>
      </c>
      <c r="G77" s="39">
        <f t="shared" si="6"/>
        <v>0</v>
      </c>
      <c r="H77" s="39">
        <f t="shared" si="7"/>
        <v>0</v>
      </c>
      <c r="I77" s="39">
        <f t="shared" si="3"/>
        <v>0</v>
      </c>
      <c r="J77" s="39">
        <f>SUM($H$18:$H77)</f>
        <v>9459.9078190784494</v>
      </c>
    </row>
    <row r="78" spans="1:10">
      <c r="A78" s="36">
        <f t="shared" si="4"/>
        <v>61</v>
      </c>
      <c r="B78" s="37">
        <f t="shared" si="0"/>
        <v>66324</v>
      </c>
      <c r="C78" s="39">
        <f t="shared" si="5"/>
        <v>0</v>
      </c>
      <c r="D78" s="39">
        <f t="shared" si="8"/>
        <v>20891.981563815694</v>
      </c>
      <c r="E78" s="40">
        <f t="shared" si="1"/>
        <v>0</v>
      </c>
      <c r="F78" s="39">
        <f t="shared" si="2"/>
        <v>0</v>
      </c>
      <c r="G78" s="39">
        <f t="shared" si="6"/>
        <v>0</v>
      </c>
      <c r="H78" s="39">
        <f t="shared" si="7"/>
        <v>0</v>
      </c>
      <c r="I78" s="39">
        <f t="shared" si="3"/>
        <v>0</v>
      </c>
      <c r="J78" s="39">
        <f>SUM($H$18:$H78)</f>
        <v>9459.9078190784494</v>
      </c>
    </row>
    <row r="79" spans="1:10">
      <c r="A79" s="36">
        <f t="shared" si="4"/>
        <v>62</v>
      </c>
      <c r="B79" s="37">
        <f t="shared" si="0"/>
        <v>66689</v>
      </c>
      <c r="C79" s="39">
        <f t="shared" si="5"/>
        <v>0</v>
      </c>
      <c r="D79" s="39">
        <f t="shared" si="8"/>
        <v>20891.981563815694</v>
      </c>
      <c r="E79" s="40">
        <f t="shared" si="1"/>
        <v>0</v>
      </c>
      <c r="F79" s="39">
        <f t="shared" si="2"/>
        <v>0</v>
      </c>
      <c r="G79" s="39">
        <f t="shared" si="6"/>
        <v>0</v>
      </c>
      <c r="H79" s="39">
        <f t="shared" si="7"/>
        <v>0</v>
      </c>
      <c r="I79" s="39">
        <f t="shared" si="3"/>
        <v>0</v>
      </c>
      <c r="J79" s="39">
        <f>SUM($H$18:$H79)</f>
        <v>9459.9078190784494</v>
      </c>
    </row>
    <row r="80" spans="1:10">
      <c r="A80" s="36">
        <f t="shared" si="4"/>
        <v>63</v>
      </c>
      <c r="B80" s="37">
        <f t="shared" si="0"/>
        <v>67054</v>
      </c>
      <c r="C80" s="39">
        <f t="shared" si="5"/>
        <v>0</v>
      </c>
      <c r="D80" s="39">
        <f t="shared" si="8"/>
        <v>20891.981563815694</v>
      </c>
      <c r="E80" s="40">
        <f t="shared" si="1"/>
        <v>0</v>
      </c>
      <c r="F80" s="39">
        <f t="shared" si="2"/>
        <v>0</v>
      </c>
      <c r="G80" s="39">
        <f t="shared" si="6"/>
        <v>0</v>
      </c>
      <c r="H80" s="39">
        <f t="shared" si="7"/>
        <v>0</v>
      </c>
      <c r="I80" s="39">
        <f t="shared" si="3"/>
        <v>0</v>
      </c>
      <c r="J80" s="39">
        <f>SUM($H$18:$H80)</f>
        <v>9459.9078190784494</v>
      </c>
    </row>
    <row r="81" spans="1:10">
      <c r="A81" s="36">
        <f t="shared" si="4"/>
        <v>64</v>
      </c>
      <c r="B81" s="37">
        <f t="shared" si="0"/>
        <v>67420</v>
      </c>
      <c r="C81" s="39">
        <f t="shared" si="5"/>
        <v>0</v>
      </c>
      <c r="D81" s="39">
        <f t="shared" si="8"/>
        <v>20891.981563815694</v>
      </c>
      <c r="E81" s="40">
        <f t="shared" si="1"/>
        <v>0</v>
      </c>
      <c r="F81" s="39">
        <f t="shared" si="2"/>
        <v>0</v>
      </c>
      <c r="G81" s="39">
        <f t="shared" si="6"/>
        <v>0</v>
      </c>
      <c r="H81" s="39">
        <f t="shared" si="7"/>
        <v>0</v>
      </c>
      <c r="I81" s="39">
        <f t="shared" si="3"/>
        <v>0</v>
      </c>
      <c r="J81" s="39">
        <f>SUM($H$18:$H81)</f>
        <v>9459.9078190784494</v>
      </c>
    </row>
    <row r="82" spans="1:10">
      <c r="A82" s="36">
        <f t="shared" si="4"/>
        <v>65</v>
      </c>
      <c r="B82" s="37">
        <f t="shared" ref="B82:B145" si="9">IF(Pay_Num&lt;&gt;"",DATE(YEAR(Loan_Start),MONTH(Loan_Start)+(Pay_Num)*12/Num_Pmt_Per_Year,DAY(Loan_Start)),"")</f>
        <v>67785</v>
      </c>
      <c r="C82" s="39">
        <f t="shared" si="5"/>
        <v>0</v>
      </c>
      <c r="D82" s="39">
        <f t="shared" si="8"/>
        <v>20891.981563815694</v>
      </c>
      <c r="E82" s="40">
        <f t="shared" ref="E82:E145" si="10">IF(AND(Pay_Num&lt;&gt;"",Sched_Pay+Scheduled_Extra_Payments&lt;Beg_Bal),Scheduled_Extra_Payments,IF(AND(Pay_Num&lt;&gt;"",Beg_Bal-Sched_Pay&gt;0),Beg_Bal-Sched_Pay,IF(Pay_Num&lt;&gt;"",0,"")))</f>
        <v>0</v>
      </c>
      <c r="F82" s="39">
        <f t="shared" ref="F82:F145" si="11">IF(AND(Pay_Num&lt;&gt;"",Sched_Pay+Extra_Pay&lt;Beg_Bal),Sched_Pay+Extra_Pay,IF(Pay_Num&lt;&gt;"",Beg_Bal,""))</f>
        <v>0</v>
      </c>
      <c r="G82" s="39">
        <f t="shared" si="6"/>
        <v>0</v>
      </c>
      <c r="H82" s="39">
        <f t="shared" si="7"/>
        <v>0</v>
      </c>
      <c r="I82" s="39">
        <f t="shared" ref="I82:I145" si="12">IF(AND(Pay_Num&lt;&gt;"",Sched_Pay+Extra_Pay&lt;Beg_Bal),Beg_Bal-Princ,IF(Pay_Num&lt;&gt;"",0,""))</f>
        <v>0</v>
      </c>
      <c r="J82" s="39">
        <f>SUM($H$18:$H82)</f>
        <v>9459.9078190784494</v>
      </c>
    </row>
    <row r="83" spans="1:10">
      <c r="A83" s="36">
        <f t="shared" ref="A83:A146" si="13">IF(Values_Entered,A82+1,"")</f>
        <v>66</v>
      </c>
      <c r="B83" s="37">
        <f t="shared" si="9"/>
        <v>68150</v>
      </c>
      <c r="C83" s="39">
        <f t="shared" ref="C83:C146" si="14">IF(Pay_Num&lt;&gt;"",I82,"")</f>
        <v>0</v>
      </c>
      <c r="D83" s="39">
        <f t="shared" si="8"/>
        <v>20891.981563815694</v>
      </c>
      <c r="E83" s="40">
        <f t="shared" si="10"/>
        <v>0</v>
      </c>
      <c r="F83" s="39">
        <f t="shared" si="11"/>
        <v>0</v>
      </c>
      <c r="G83" s="39">
        <f t="shared" ref="G83:G146" si="15">IF(Pay_Num&lt;&gt;"",Total_Pay-Int,"")</f>
        <v>0</v>
      </c>
      <c r="H83" s="39">
        <f t="shared" ref="H83:H146" si="16">IF(Pay_Num&lt;&gt;"",Beg_Bal*Interest_Rate/Num_Pmt_Per_Year,"")</f>
        <v>0</v>
      </c>
      <c r="I83" s="39">
        <f t="shared" si="12"/>
        <v>0</v>
      </c>
      <c r="J83" s="39">
        <f>SUM($H$18:$H83)</f>
        <v>9459.9078190784494</v>
      </c>
    </row>
    <row r="84" spans="1:10">
      <c r="A84" s="36">
        <f t="shared" si="13"/>
        <v>67</v>
      </c>
      <c r="B84" s="37">
        <f t="shared" si="9"/>
        <v>68515</v>
      </c>
      <c r="C84" s="39">
        <f t="shared" si="14"/>
        <v>0</v>
      </c>
      <c r="D84" s="39">
        <f t="shared" ref="D84:D147" si="17">IF(Pay_Num&lt;&gt;"",Scheduled_Monthly_Payment,"")</f>
        <v>20891.981563815694</v>
      </c>
      <c r="E84" s="40">
        <f t="shared" si="10"/>
        <v>0</v>
      </c>
      <c r="F84" s="39">
        <f t="shared" si="11"/>
        <v>0</v>
      </c>
      <c r="G84" s="39">
        <f t="shared" si="15"/>
        <v>0</v>
      </c>
      <c r="H84" s="39">
        <f t="shared" si="16"/>
        <v>0</v>
      </c>
      <c r="I84" s="39">
        <f t="shared" si="12"/>
        <v>0</v>
      </c>
      <c r="J84" s="39">
        <f>SUM($H$18:$H84)</f>
        <v>9459.9078190784494</v>
      </c>
    </row>
    <row r="85" spans="1:10">
      <c r="A85" s="36">
        <f t="shared" si="13"/>
        <v>68</v>
      </c>
      <c r="B85" s="37">
        <f t="shared" si="9"/>
        <v>68881</v>
      </c>
      <c r="C85" s="39">
        <f t="shared" si="14"/>
        <v>0</v>
      </c>
      <c r="D85" s="39">
        <f t="shared" si="17"/>
        <v>20891.981563815694</v>
      </c>
      <c r="E85" s="40">
        <f t="shared" si="10"/>
        <v>0</v>
      </c>
      <c r="F85" s="39">
        <f t="shared" si="11"/>
        <v>0</v>
      </c>
      <c r="G85" s="39">
        <f t="shared" si="15"/>
        <v>0</v>
      </c>
      <c r="H85" s="39">
        <f t="shared" si="16"/>
        <v>0</v>
      </c>
      <c r="I85" s="39">
        <f t="shared" si="12"/>
        <v>0</v>
      </c>
      <c r="J85" s="39">
        <f>SUM($H$18:$H85)</f>
        <v>9459.9078190784494</v>
      </c>
    </row>
    <row r="86" spans="1:10">
      <c r="A86" s="36">
        <f t="shared" si="13"/>
        <v>69</v>
      </c>
      <c r="B86" s="37">
        <f t="shared" si="9"/>
        <v>69246</v>
      </c>
      <c r="C86" s="39">
        <f t="shared" si="14"/>
        <v>0</v>
      </c>
      <c r="D86" s="39">
        <f t="shared" si="17"/>
        <v>20891.981563815694</v>
      </c>
      <c r="E86" s="40">
        <f t="shared" si="10"/>
        <v>0</v>
      </c>
      <c r="F86" s="39">
        <f t="shared" si="11"/>
        <v>0</v>
      </c>
      <c r="G86" s="39">
        <f t="shared" si="15"/>
        <v>0</v>
      </c>
      <c r="H86" s="39">
        <f t="shared" si="16"/>
        <v>0</v>
      </c>
      <c r="I86" s="39">
        <f t="shared" si="12"/>
        <v>0</v>
      </c>
      <c r="J86" s="39">
        <f>SUM($H$18:$H86)</f>
        <v>9459.9078190784494</v>
      </c>
    </row>
    <row r="87" spans="1:10">
      <c r="A87" s="36">
        <f t="shared" si="13"/>
        <v>70</v>
      </c>
      <c r="B87" s="37">
        <f t="shared" si="9"/>
        <v>69611</v>
      </c>
      <c r="C87" s="39">
        <f t="shared" si="14"/>
        <v>0</v>
      </c>
      <c r="D87" s="39">
        <f t="shared" si="17"/>
        <v>20891.981563815694</v>
      </c>
      <c r="E87" s="40">
        <f t="shared" si="10"/>
        <v>0</v>
      </c>
      <c r="F87" s="39">
        <f t="shared" si="11"/>
        <v>0</v>
      </c>
      <c r="G87" s="39">
        <f t="shared" si="15"/>
        <v>0</v>
      </c>
      <c r="H87" s="39">
        <f t="shared" si="16"/>
        <v>0</v>
      </c>
      <c r="I87" s="39">
        <f t="shared" si="12"/>
        <v>0</v>
      </c>
      <c r="J87" s="39">
        <f>SUM($H$18:$H87)</f>
        <v>9459.9078190784494</v>
      </c>
    </row>
    <row r="88" spans="1:10">
      <c r="A88" s="36">
        <f t="shared" si="13"/>
        <v>71</v>
      </c>
      <c r="B88" s="37">
        <f t="shared" si="9"/>
        <v>69976</v>
      </c>
      <c r="C88" s="39">
        <f t="shared" si="14"/>
        <v>0</v>
      </c>
      <c r="D88" s="39">
        <f t="shared" si="17"/>
        <v>20891.981563815694</v>
      </c>
      <c r="E88" s="40">
        <f t="shared" si="10"/>
        <v>0</v>
      </c>
      <c r="F88" s="39">
        <f t="shared" si="11"/>
        <v>0</v>
      </c>
      <c r="G88" s="39">
        <f t="shared" si="15"/>
        <v>0</v>
      </c>
      <c r="H88" s="39">
        <f t="shared" si="16"/>
        <v>0</v>
      </c>
      <c r="I88" s="39">
        <f t="shared" si="12"/>
        <v>0</v>
      </c>
      <c r="J88" s="39">
        <f>SUM($H$18:$H88)</f>
        <v>9459.9078190784494</v>
      </c>
    </row>
    <row r="89" spans="1:10">
      <c r="A89" s="36">
        <f t="shared" si="13"/>
        <v>72</v>
      </c>
      <c r="B89" s="37">
        <f t="shared" si="9"/>
        <v>70342</v>
      </c>
      <c r="C89" s="39">
        <f t="shared" si="14"/>
        <v>0</v>
      </c>
      <c r="D89" s="39">
        <f t="shared" si="17"/>
        <v>20891.981563815694</v>
      </c>
      <c r="E89" s="40">
        <f t="shared" si="10"/>
        <v>0</v>
      </c>
      <c r="F89" s="39">
        <f t="shared" si="11"/>
        <v>0</v>
      </c>
      <c r="G89" s="39">
        <f t="shared" si="15"/>
        <v>0</v>
      </c>
      <c r="H89" s="39">
        <f t="shared" si="16"/>
        <v>0</v>
      </c>
      <c r="I89" s="39">
        <f t="shared" si="12"/>
        <v>0</v>
      </c>
      <c r="J89" s="39">
        <f>SUM($H$18:$H89)</f>
        <v>9459.9078190784494</v>
      </c>
    </row>
    <row r="90" spans="1:10">
      <c r="A90" s="36">
        <f t="shared" si="13"/>
        <v>73</v>
      </c>
      <c r="B90" s="37">
        <f t="shared" si="9"/>
        <v>70707</v>
      </c>
      <c r="C90" s="39">
        <f t="shared" si="14"/>
        <v>0</v>
      </c>
      <c r="D90" s="39">
        <f t="shared" si="17"/>
        <v>20891.981563815694</v>
      </c>
      <c r="E90" s="40">
        <f t="shared" si="10"/>
        <v>0</v>
      </c>
      <c r="F90" s="39">
        <f t="shared" si="11"/>
        <v>0</v>
      </c>
      <c r="G90" s="39">
        <f t="shared" si="15"/>
        <v>0</v>
      </c>
      <c r="H90" s="39">
        <f t="shared" si="16"/>
        <v>0</v>
      </c>
      <c r="I90" s="39">
        <f t="shared" si="12"/>
        <v>0</v>
      </c>
      <c r="J90" s="39">
        <f>SUM($H$18:$H90)</f>
        <v>9459.9078190784494</v>
      </c>
    </row>
    <row r="91" spans="1:10">
      <c r="A91" s="36">
        <f t="shared" si="13"/>
        <v>74</v>
      </c>
      <c r="B91" s="37">
        <f t="shared" si="9"/>
        <v>71072</v>
      </c>
      <c r="C91" s="39">
        <f t="shared" si="14"/>
        <v>0</v>
      </c>
      <c r="D91" s="39">
        <f t="shared" si="17"/>
        <v>20891.981563815694</v>
      </c>
      <c r="E91" s="40">
        <f t="shared" si="10"/>
        <v>0</v>
      </c>
      <c r="F91" s="39">
        <f t="shared" si="11"/>
        <v>0</v>
      </c>
      <c r="G91" s="39">
        <f t="shared" si="15"/>
        <v>0</v>
      </c>
      <c r="H91" s="39">
        <f t="shared" si="16"/>
        <v>0</v>
      </c>
      <c r="I91" s="39">
        <f t="shared" si="12"/>
        <v>0</v>
      </c>
      <c r="J91" s="39">
        <f>SUM($H$18:$H91)</f>
        <v>9459.9078190784494</v>
      </c>
    </row>
    <row r="92" spans="1:10">
      <c r="A92" s="36">
        <f t="shared" si="13"/>
        <v>75</v>
      </c>
      <c r="B92" s="37">
        <f t="shared" si="9"/>
        <v>71437</v>
      </c>
      <c r="C92" s="39">
        <f t="shared" si="14"/>
        <v>0</v>
      </c>
      <c r="D92" s="39">
        <f t="shared" si="17"/>
        <v>20891.981563815694</v>
      </c>
      <c r="E92" s="40">
        <f t="shared" si="10"/>
        <v>0</v>
      </c>
      <c r="F92" s="39">
        <f t="shared" si="11"/>
        <v>0</v>
      </c>
      <c r="G92" s="39">
        <f t="shared" si="15"/>
        <v>0</v>
      </c>
      <c r="H92" s="39">
        <f t="shared" si="16"/>
        <v>0</v>
      </c>
      <c r="I92" s="39">
        <f t="shared" si="12"/>
        <v>0</v>
      </c>
      <c r="J92" s="39">
        <f>SUM($H$18:$H92)</f>
        <v>9459.9078190784494</v>
      </c>
    </row>
    <row r="93" spans="1:10">
      <c r="A93" s="36">
        <f t="shared" si="13"/>
        <v>76</v>
      </c>
      <c r="B93" s="37">
        <f t="shared" si="9"/>
        <v>71803</v>
      </c>
      <c r="C93" s="39">
        <f t="shared" si="14"/>
        <v>0</v>
      </c>
      <c r="D93" s="39">
        <f t="shared" si="17"/>
        <v>20891.981563815694</v>
      </c>
      <c r="E93" s="40">
        <f t="shared" si="10"/>
        <v>0</v>
      </c>
      <c r="F93" s="39">
        <f t="shared" si="11"/>
        <v>0</v>
      </c>
      <c r="G93" s="39">
        <f t="shared" si="15"/>
        <v>0</v>
      </c>
      <c r="H93" s="39">
        <f t="shared" si="16"/>
        <v>0</v>
      </c>
      <c r="I93" s="39">
        <f t="shared" si="12"/>
        <v>0</v>
      </c>
      <c r="J93" s="39">
        <f>SUM($H$18:$H93)</f>
        <v>9459.9078190784494</v>
      </c>
    </row>
    <row r="94" spans="1:10">
      <c r="A94" s="36">
        <f t="shared" si="13"/>
        <v>77</v>
      </c>
      <c r="B94" s="37">
        <f t="shared" si="9"/>
        <v>72168</v>
      </c>
      <c r="C94" s="39">
        <f t="shared" si="14"/>
        <v>0</v>
      </c>
      <c r="D94" s="39">
        <f t="shared" si="17"/>
        <v>20891.981563815694</v>
      </c>
      <c r="E94" s="40">
        <f t="shared" si="10"/>
        <v>0</v>
      </c>
      <c r="F94" s="39">
        <f t="shared" si="11"/>
        <v>0</v>
      </c>
      <c r="G94" s="39">
        <f t="shared" si="15"/>
        <v>0</v>
      </c>
      <c r="H94" s="39">
        <f t="shared" si="16"/>
        <v>0</v>
      </c>
      <c r="I94" s="39">
        <f t="shared" si="12"/>
        <v>0</v>
      </c>
      <c r="J94" s="39">
        <f>SUM($H$18:$H94)</f>
        <v>9459.9078190784494</v>
      </c>
    </row>
    <row r="95" spans="1:10">
      <c r="A95" s="36">
        <f t="shared" si="13"/>
        <v>78</v>
      </c>
      <c r="B95" s="37">
        <f t="shared" si="9"/>
        <v>72533</v>
      </c>
      <c r="C95" s="39">
        <f t="shared" si="14"/>
        <v>0</v>
      </c>
      <c r="D95" s="39">
        <f t="shared" si="17"/>
        <v>20891.981563815694</v>
      </c>
      <c r="E95" s="40">
        <f t="shared" si="10"/>
        <v>0</v>
      </c>
      <c r="F95" s="39">
        <f t="shared" si="11"/>
        <v>0</v>
      </c>
      <c r="G95" s="39">
        <f t="shared" si="15"/>
        <v>0</v>
      </c>
      <c r="H95" s="39">
        <f t="shared" si="16"/>
        <v>0</v>
      </c>
      <c r="I95" s="39">
        <f t="shared" si="12"/>
        <v>0</v>
      </c>
      <c r="J95" s="39">
        <f>SUM($H$18:$H95)</f>
        <v>9459.9078190784494</v>
      </c>
    </row>
    <row r="96" spans="1:10">
      <c r="A96" s="36">
        <f t="shared" si="13"/>
        <v>79</v>
      </c>
      <c r="B96" s="37">
        <f t="shared" si="9"/>
        <v>72898</v>
      </c>
      <c r="C96" s="39">
        <f t="shared" si="14"/>
        <v>0</v>
      </c>
      <c r="D96" s="39">
        <f t="shared" si="17"/>
        <v>20891.981563815694</v>
      </c>
      <c r="E96" s="40">
        <f t="shared" si="10"/>
        <v>0</v>
      </c>
      <c r="F96" s="39">
        <f t="shared" si="11"/>
        <v>0</v>
      </c>
      <c r="G96" s="39">
        <f t="shared" si="15"/>
        <v>0</v>
      </c>
      <c r="H96" s="39">
        <f t="shared" si="16"/>
        <v>0</v>
      </c>
      <c r="I96" s="39">
        <f t="shared" si="12"/>
        <v>0</v>
      </c>
      <c r="J96" s="39">
        <f>SUM($H$18:$H96)</f>
        <v>9459.9078190784494</v>
      </c>
    </row>
    <row r="97" spans="1:10">
      <c r="A97" s="36">
        <f t="shared" si="13"/>
        <v>80</v>
      </c>
      <c r="B97" s="37">
        <f t="shared" si="9"/>
        <v>73263</v>
      </c>
      <c r="C97" s="39">
        <f t="shared" si="14"/>
        <v>0</v>
      </c>
      <c r="D97" s="39">
        <f t="shared" si="17"/>
        <v>20891.981563815694</v>
      </c>
      <c r="E97" s="40">
        <f t="shared" si="10"/>
        <v>0</v>
      </c>
      <c r="F97" s="39">
        <f t="shared" si="11"/>
        <v>0</v>
      </c>
      <c r="G97" s="39">
        <f t="shared" si="15"/>
        <v>0</v>
      </c>
      <c r="H97" s="39">
        <f t="shared" si="16"/>
        <v>0</v>
      </c>
      <c r="I97" s="39">
        <f t="shared" si="12"/>
        <v>0</v>
      </c>
      <c r="J97" s="39">
        <f>SUM($H$18:$H97)</f>
        <v>9459.9078190784494</v>
      </c>
    </row>
    <row r="98" spans="1:10">
      <c r="A98" s="36">
        <f t="shared" si="13"/>
        <v>81</v>
      </c>
      <c r="B98" s="37">
        <f t="shared" si="9"/>
        <v>73628</v>
      </c>
      <c r="C98" s="39">
        <f t="shared" si="14"/>
        <v>0</v>
      </c>
      <c r="D98" s="39">
        <f t="shared" si="17"/>
        <v>20891.981563815694</v>
      </c>
      <c r="E98" s="40">
        <f t="shared" si="10"/>
        <v>0</v>
      </c>
      <c r="F98" s="39">
        <f t="shared" si="11"/>
        <v>0</v>
      </c>
      <c r="G98" s="39">
        <f t="shared" si="15"/>
        <v>0</v>
      </c>
      <c r="H98" s="39">
        <f t="shared" si="16"/>
        <v>0</v>
      </c>
      <c r="I98" s="39">
        <f t="shared" si="12"/>
        <v>0</v>
      </c>
      <c r="J98" s="39">
        <f>SUM($H$18:$H98)</f>
        <v>9459.9078190784494</v>
      </c>
    </row>
    <row r="99" spans="1:10">
      <c r="A99" s="36">
        <f t="shared" si="13"/>
        <v>82</v>
      </c>
      <c r="B99" s="37">
        <f t="shared" si="9"/>
        <v>73993</v>
      </c>
      <c r="C99" s="39">
        <f t="shared" si="14"/>
        <v>0</v>
      </c>
      <c r="D99" s="39">
        <f t="shared" si="17"/>
        <v>20891.981563815694</v>
      </c>
      <c r="E99" s="40">
        <f t="shared" si="10"/>
        <v>0</v>
      </c>
      <c r="F99" s="39">
        <f t="shared" si="11"/>
        <v>0</v>
      </c>
      <c r="G99" s="39">
        <f t="shared" si="15"/>
        <v>0</v>
      </c>
      <c r="H99" s="39">
        <f t="shared" si="16"/>
        <v>0</v>
      </c>
      <c r="I99" s="39">
        <f t="shared" si="12"/>
        <v>0</v>
      </c>
      <c r="J99" s="39">
        <f>SUM($H$18:$H99)</f>
        <v>9459.9078190784494</v>
      </c>
    </row>
    <row r="100" spans="1:10">
      <c r="A100" s="36">
        <f t="shared" si="13"/>
        <v>83</v>
      </c>
      <c r="B100" s="37">
        <f t="shared" si="9"/>
        <v>74358</v>
      </c>
      <c r="C100" s="39">
        <f t="shared" si="14"/>
        <v>0</v>
      </c>
      <c r="D100" s="39">
        <f t="shared" si="17"/>
        <v>20891.981563815694</v>
      </c>
      <c r="E100" s="40">
        <f t="shared" si="10"/>
        <v>0</v>
      </c>
      <c r="F100" s="39">
        <f t="shared" si="11"/>
        <v>0</v>
      </c>
      <c r="G100" s="39">
        <f t="shared" si="15"/>
        <v>0</v>
      </c>
      <c r="H100" s="39">
        <f t="shared" si="16"/>
        <v>0</v>
      </c>
      <c r="I100" s="39">
        <f t="shared" si="12"/>
        <v>0</v>
      </c>
      <c r="J100" s="39">
        <f>SUM($H$18:$H100)</f>
        <v>9459.9078190784494</v>
      </c>
    </row>
    <row r="101" spans="1:10">
      <c r="A101" s="36">
        <f t="shared" si="13"/>
        <v>84</v>
      </c>
      <c r="B101" s="37">
        <f t="shared" si="9"/>
        <v>74724</v>
      </c>
      <c r="C101" s="39">
        <f t="shared" si="14"/>
        <v>0</v>
      </c>
      <c r="D101" s="39">
        <f t="shared" si="17"/>
        <v>20891.981563815694</v>
      </c>
      <c r="E101" s="40">
        <f t="shared" si="10"/>
        <v>0</v>
      </c>
      <c r="F101" s="39">
        <f t="shared" si="11"/>
        <v>0</v>
      </c>
      <c r="G101" s="39">
        <f t="shared" si="15"/>
        <v>0</v>
      </c>
      <c r="H101" s="39">
        <f t="shared" si="16"/>
        <v>0</v>
      </c>
      <c r="I101" s="39">
        <f t="shared" si="12"/>
        <v>0</v>
      </c>
      <c r="J101" s="39">
        <f>SUM($H$18:$H101)</f>
        <v>9459.9078190784494</v>
      </c>
    </row>
    <row r="102" spans="1:10">
      <c r="A102" s="36">
        <f t="shared" si="13"/>
        <v>85</v>
      </c>
      <c r="B102" s="37">
        <f t="shared" si="9"/>
        <v>75089</v>
      </c>
      <c r="C102" s="39">
        <f t="shared" si="14"/>
        <v>0</v>
      </c>
      <c r="D102" s="39">
        <f t="shared" si="17"/>
        <v>20891.981563815694</v>
      </c>
      <c r="E102" s="40">
        <f t="shared" si="10"/>
        <v>0</v>
      </c>
      <c r="F102" s="39">
        <f t="shared" si="11"/>
        <v>0</v>
      </c>
      <c r="G102" s="39">
        <f t="shared" si="15"/>
        <v>0</v>
      </c>
      <c r="H102" s="39">
        <f t="shared" si="16"/>
        <v>0</v>
      </c>
      <c r="I102" s="39">
        <f t="shared" si="12"/>
        <v>0</v>
      </c>
      <c r="J102" s="39">
        <f>SUM($H$18:$H102)</f>
        <v>9459.9078190784494</v>
      </c>
    </row>
    <row r="103" spans="1:10">
      <c r="A103" s="36">
        <f t="shared" si="13"/>
        <v>86</v>
      </c>
      <c r="B103" s="37">
        <f t="shared" si="9"/>
        <v>75454</v>
      </c>
      <c r="C103" s="39">
        <f t="shared" si="14"/>
        <v>0</v>
      </c>
      <c r="D103" s="39">
        <f t="shared" si="17"/>
        <v>20891.981563815694</v>
      </c>
      <c r="E103" s="40">
        <f t="shared" si="10"/>
        <v>0</v>
      </c>
      <c r="F103" s="39">
        <f t="shared" si="11"/>
        <v>0</v>
      </c>
      <c r="G103" s="39">
        <f t="shared" si="15"/>
        <v>0</v>
      </c>
      <c r="H103" s="39">
        <f t="shared" si="16"/>
        <v>0</v>
      </c>
      <c r="I103" s="39">
        <f t="shared" si="12"/>
        <v>0</v>
      </c>
      <c r="J103" s="39">
        <f>SUM($H$18:$H103)</f>
        <v>9459.9078190784494</v>
      </c>
    </row>
    <row r="104" spans="1:10">
      <c r="A104" s="36">
        <f t="shared" si="13"/>
        <v>87</v>
      </c>
      <c r="B104" s="37">
        <f t="shared" si="9"/>
        <v>75819</v>
      </c>
      <c r="C104" s="39">
        <f t="shared" si="14"/>
        <v>0</v>
      </c>
      <c r="D104" s="39">
        <f t="shared" si="17"/>
        <v>20891.981563815694</v>
      </c>
      <c r="E104" s="40">
        <f t="shared" si="10"/>
        <v>0</v>
      </c>
      <c r="F104" s="39">
        <f t="shared" si="11"/>
        <v>0</v>
      </c>
      <c r="G104" s="39">
        <f t="shared" si="15"/>
        <v>0</v>
      </c>
      <c r="H104" s="39">
        <f t="shared" si="16"/>
        <v>0</v>
      </c>
      <c r="I104" s="39">
        <f t="shared" si="12"/>
        <v>0</v>
      </c>
      <c r="J104" s="39">
        <f>SUM($H$18:$H104)</f>
        <v>9459.9078190784494</v>
      </c>
    </row>
    <row r="105" spans="1:10">
      <c r="A105" s="36">
        <f t="shared" si="13"/>
        <v>88</v>
      </c>
      <c r="B105" s="37">
        <f t="shared" si="9"/>
        <v>76185</v>
      </c>
      <c r="C105" s="39">
        <f t="shared" si="14"/>
        <v>0</v>
      </c>
      <c r="D105" s="39">
        <f t="shared" si="17"/>
        <v>20891.981563815694</v>
      </c>
      <c r="E105" s="40">
        <f t="shared" si="10"/>
        <v>0</v>
      </c>
      <c r="F105" s="39">
        <f t="shared" si="11"/>
        <v>0</v>
      </c>
      <c r="G105" s="39">
        <f t="shared" si="15"/>
        <v>0</v>
      </c>
      <c r="H105" s="39">
        <f t="shared" si="16"/>
        <v>0</v>
      </c>
      <c r="I105" s="39">
        <f t="shared" si="12"/>
        <v>0</v>
      </c>
      <c r="J105" s="39">
        <f>SUM($H$18:$H105)</f>
        <v>9459.9078190784494</v>
      </c>
    </row>
    <row r="106" spans="1:10">
      <c r="A106" s="36">
        <f t="shared" si="13"/>
        <v>89</v>
      </c>
      <c r="B106" s="37">
        <f t="shared" si="9"/>
        <v>76550</v>
      </c>
      <c r="C106" s="39">
        <f t="shared" si="14"/>
        <v>0</v>
      </c>
      <c r="D106" s="39">
        <f t="shared" si="17"/>
        <v>20891.981563815694</v>
      </c>
      <c r="E106" s="40">
        <f t="shared" si="10"/>
        <v>0</v>
      </c>
      <c r="F106" s="39">
        <f t="shared" si="11"/>
        <v>0</v>
      </c>
      <c r="G106" s="39">
        <f t="shared" si="15"/>
        <v>0</v>
      </c>
      <c r="H106" s="39">
        <f t="shared" si="16"/>
        <v>0</v>
      </c>
      <c r="I106" s="39">
        <f t="shared" si="12"/>
        <v>0</v>
      </c>
      <c r="J106" s="39">
        <f>SUM($H$18:$H106)</f>
        <v>9459.9078190784494</v>
      </c>
    </row>
    <row r="107" spans="1:10">
      <c r="A107" s="36">
        <f t="shared" si="13"/>
        <v>90</v>
      </c>
      <c r="B107" s="37">
        <f t="shared" si="9"/>
        <v>76915</v>
      </c>
      <c r="C107" s="39">
        <f t="shared" si="14"/>
        <v>0</v>
      </c>
      <c r="D107" s="39">
        <f t="shared" si="17"/>
        <v>20891.981563815694</v>
      </c>
      <c r="E107" s="40">
        <f t="shared" si="10"/>
        <v>0</v>
      </c>
      <c r="F107" s="39">
        <f t="shared" si="11"/>
        <v>0</v>
      </c>
      <c r="G107" s="39">
        <f t="shared" si="15"/>
        <v>0</v>
      </c>
      <c r="H107" s="39">
        <f t="shared" si="16"/>
        <v>0</v>
      </c>
      <c r="I107" s="39">
        <f t="shared" si="12"/>
        <v>0</v>
      </c>
      <c r="J107" s="39">
        <f>SUM($H$18:$H107)</f>
        <v>9459.9078190784494</v>
      </c>
    </row>
    <row r="108" spans="1:10">
      <c r="A108" s="36">
        <f t="shared" si="13"/>
        <v>91</v>
      </c>
      <c r="B108" s="37">
        <f t="shared" si="9"/>
        <v>77280</v>
      </c>
      <c r="C108" s="39">
        <f t="shared" si="14"/>
        <v>0</v>
      </c>
      <c r="D108" s="39">
        <f t="shared" si="17"/>
        <v>20891.981563815694</v>
      </c>
      <c r="E108" s="40">
        <f t="shared" si="10"/>
        <v>0</v>
      </c>
      <c r="F108" s="39">
        <f t="shared" si="11"/>
        <v>0</v>
      </c>
      <c r="G108" s="39">
        <f t="shared" si="15"/>
        <v>0</v>
      </c>
      <c r="H108" s="39">
        <f t="shared" si="16"/>
        <v>0</v>
      </c>
      <c r="I108" s="39">
        <f t="shared" si="12"/>
        <v>0</v>
      </c>
      <c r="J108" s="39">
        <f>SUM($H$18:$H108)</f>
        <v>9459.9078190784494</v>
      </c>
    </row>
    <row r="109" spans="1:10">
      <c r="A109" s="36">
        <f t="shared" si="13"/>
        <v>92</v>
      </c>
      <c r="B109" s="37">
        <f t="shared" si="9"/>
        <v>77646</v>
      </c>
      <c r="C109" s="39">
        <f t="shared" si="14"/>
        <v>0</v>
      </c>
      <c r="D109" s="39">
        <f t="shared" si="17"/>
        <v>20891.981563815694</v>
      </c>
      <c r="E109" s="40">
        <f t="shared" si="10"/>
        <v>0</v>
      </c>
      <c r="F109" s="39">
        <f t="shared" si="11"/>
        <v>0</v>
      </c>
      <c r="G109" s="39">
        <f t="shared" si="15"/>
        <v>0</v>
      </c>
      <c r="H109" s="39">
        <f t="shared" si="16"/>
        <v>0</v>
      </c>
      <c r="I109" s="39">
        <f t="shared" si="12"/>
        <v>0</v>
      </c>
      <c r="J109" s="39">
        <f>SUM($H$18:$H109)</f>
        <v>9459.9078190784494</v>
      </c>
    </row>
    <row r="110" spans="1:10">
      <c r="A110" s="36">
        <f t="shared" si="13"/>
        <v>93</v>
      </c>
      <c r="B110" s="37">
        <f t="shared" si="9"/>
        <v>78011</v>
      </c>
      <c r="C110" s="39">
        <f t="shared" si="14"/>
        <v>0</v>
      </c>
      <c r="D110" s="39">
        <f t="shared" si="17"/>
        <v>20891.981563815694</v>
      </c>
      <c r="E110" s="40">
        <f t="shared" si="10"/>
        <v>0</v>
      </c>
      <c r="F110" s="39">
        <f t="shared" si="11"/>
        <v>0</v>
      </c>
      <c r="G110" s="39">
        <f t="shared" si="15"/>
        <v>0</v>
      </c>
      <c r="H110" s="39">
        <f t="shared" si="16"/>
        <v>0</v>
      </c>
      <c r="I110" s="39">
        <f t="shared" si="12"/>
        <v>0</v>
      </c>
      <c r="J110" s="39">
        <f>SUM($H$18:$H110)</f>
        <v>9459.9078190784494</v>
      </c>
    </row>
    <row r="111" spans="1:10">
      <c r="A111" s="36">
        <f t="shared" si="13"/>
        <v>94</v>
      </c>
      <c r="B111" s="37">
        <f t="shared" si="9"/>
        <v>78376</v>
      </c>
      <c r="C111" s="39">
        <f t="shared" si="14"/>
        <v>0</v>
      </c>
      <c r="D111" s="39">
        <f t="shared" si="17"/>
        <v>20891.981563815694</v>
      </c>
      <c r="E111" s="40">
        <f t="shared" si="10"/>
        <v>0</v>
      </c>
      <c r="F111" s="39">
        <f t="shared" si="11"/>
        <v>0</v>
      </c>
      <c r="G111" s="39">
        <f t="shared" si="15"/>
        <v>0</v>
      </c>
      <c r="H111" s="39">
        <f t="shared" si="16"/>
        <v>0</v>
      </c>
      <c r="I111" s="39">
        <f t="shared" si="12"/>
        <v>0</v>
      </c>
      <c r="J111" s="39">
        <f>SUM($H$18:$H111)</f>
        <v>9459.9078190784494</v>
      </c>
    </row>
    <row r="112" spans="1:10">
      <c r="A112" s="36">
        <f t="shared" si="13"/>
        <v>95</v>
      </c>
      <c r="B112" s="37">
        <f t="shared" si="9"/>
        <v>78741</v>
      </c>
      <c r="C112" s="39">
        <f t="shared" si="14"/>
        <v>0</v>
      </c>
      <c r="D112" s="39">
        <f t="shared" si="17"/>
        <v>20891.981563815694</v>
      </c>
      <c r="E112" s="40">
        <f t="shared" si="10"/>
        <v>0</v>
      </c>
      <c r="F112" s="39">
        <f t="shared" si="11"/>
        <v>0</v>
      </c>
      <c r="G112" s="39">
        <f t="shared" si="15"/>
        <v>0</v>
      </c>
      <c r="H112" s="39">
        <f t="shared" si="16"/>
        <v>0</v>
      </c>
      <c r="I112" s="39">
        <f t="shared" si="12"/>
        <v>0</v>
      </c>
      <c r="J112" s="39">
        <f>SUM($H$18:$H112)</f>
        <v>9459.9078190784494</v>
      </c>
    </row>
    <row r="113" spans="1:10">
      <c r="A113" s="36">
        <f t="shared" si="13"/>
        <v>96</v>
      </c>
      <c r="B113" s="37">
        <f t="shared" si="9"/>
        <v>79107</v>
      </c>
      <c r="C113" s="39">
        <f t="shared" si="14"/>
        <v>0</v>
      </c>
      <c r="D113" s="39">
        <f t="shared" si="17"/>
        <v>20891.981563815694</v>
      </c>
      <c r="E113" s="40">
        <f t="shared" si="10"/>
        <v>0</v>
      </c>
      <c r="F113" s="39">
        <f t="shared" si="11"/>
        <v>0</v>
      </c>
      <c r="G113" s="39">
        <f t="shared" si="15"/>
        <v>0</v>
      </c>
      <c r="H113" s="39">
        <f t="shared" si="16"/>
        <v>0</v>
      </c>
      <c r="I113" s="39">
        <f t="shared" si="12"/>
        <v>0</v>
      </c>
      <c r="J113" s="39">
        <f>SUM($H$18:$H113)</f>
        <v>9459.9078190784494</v>
      </c>
    </row>
    <row r="114" spans="1:10">
      <c r="A114" s="36">
        <f t="shared" si="13"/>
        <v>97</v>
      </c>
      <c r="B114" s="37">
        <f t="shared" si="9"/>
        <v>79472</v>
      </c>
      <c r="C114" s="39">
        <f t="shared" si="14"/>
        <v>0</v>
      </c>
      <c r="D114" s="39">
        <f t="shared" si="17"/>
        <v>20891.981563815694</v>
      </c>
      <c r="E114" s="40">
        <f t="shared" si="10"/>
        <v>0</v>
      </c>
      <c r="F114" s="39">
        <f t="shared" si="11"/>
        <v>0</v>
      </c>
      <c r="G114" s="39">
        <f t="shared" si="15"/>
        <v>0</v>
      </c>
      <c r="H114" s="39">
        <f t="shared" si="16"/>
        <v>0</v>
      </c>
      <c r="I114" s="39">
        <f t="shared" si="12"/>
        <v>0</v>
      </c>
      <c r="J114" s="39">
        <f>SUM($H$18:$H114)</f>
        <v>9459.9078190784494</v>
      </c>
    </row>
    <row r="115" spans="1:10">
      <c r="A115" s="36">
        <f t="shared" si="13"/>
        <v>98</v>
      </c>
      <c r="B115" s="37">
        <f t="shared" si="9"/>
        <v>79837</v>
      </c>
      <c r="C115" s="39">
        <f t="shared" si="14"/>
        <v>0</v>
      </c>
      <c r="D115" s="39">
        <f t="shared" si="17"/>
        <v>20891.981563815694</v>
      </c>
      <c r="E115" s="40">
        <f t="shared" si="10"/>
        <v>0</v>
      </c>
      <c r="F115" s="39">
        <f t="shared" si="11"/>
        <v>0</v>
      </c>
      <c r="G115" s="39">
        <f t="shared" si="15"/>
        <v>0</v>
      </c>
      <c r="H115" s="39">
        <f t="shared" si="16"/>
        <v>0</v>
      </c>
      <c r="I115" s="39">
        <f t="shared" si="12"/>
        <v>0</v>
      </c>
      <c r="J115" s="39">
        <f>SUM($H$18:$H115)</f>
        <v>9459.9078190784494</v>
      </c>
    </row>
    <row r="116" spans="1:10">
      <c r="A116" s="36">
        <f t="shared" si="13"/>
        <v>99</v>
      </c>
      <c r="B116" s="37">
        <f t="shared" si="9"/>
        <v>80202</v>
      </c>
      <c r="C116" s="39">
        <f t="shared" si="14"/>
        <v>0</v>
      </c>
      <c r="D116" s="39">
        <f t="shared" si="17"/>
        <v>20891.981563815694</v>
      </c>
      <c r="E116" s="40">
        <f t="shared" si="10"/>
        <v>0</v>
      </c>
      <c r="F116" s="39">
        <f t="shared" si="11"/>
        <v>0</v>
      </c>
      <c r="G116" s="39">
        <f t="shared" si="15"/>
        <v>0</v>
      </c>
      <c r="H116" s="39">
        <f t="shared" si="16"/>
        <v>0</v>
      </c>
      <c r="I116" s="39">
        <f t="shared" si="12"/>
        <v>0</v>
      </c>
      <c r="J116" s="39">
        <f>SUM($H$18:$H116)</f>
        <v>9459.9078190784494</v>
      </c>
    </row>
    <row r="117" spans="1:10">
      <c r="A117" s="36">
        <f t="shared" si="13"/>
        <v>100</v>
      </c>
      <c r="B117" s="37">
        <f t="shared" si="9"/>
        <v>80568</v>
      </c>
      <c r="C117" s="39">
        <f t="shared" si="14"/>
        <v>0</v>
      </c>
      <c r="D117" s="39">
        <f t="shared" si="17"/>
        <v>20891.981563815694</v>
      </c>
      <c r="E117" s="40">
        <f t="shared" si="10"/>
        <v>0</v>
      </c>
      <c r="F117" s="39">
        <f t="shared" si="11"/>
        <v>0</v>
      </c>
      <c r="G117" s="39">
        <f t="shared" si="15"/>
        <v>0</v>
      </c>
      <c r="H117" s="39">
        <f t="shared" si="16"/>
        <v>0</v>
      </c>
      <c r="I117" s="39">
        <f t="shared" si="12"/>
        <v>0</v>
      </c>
      <c r="J117" s="39">
        <f>SUM($H$18:$H117)</f>
        <v>9459.9078190784494</v>
      </c>
    </row>
    <row r="118" spans="1:10">
      <c r="A118" s="36">
        <f t="shared" si="13"/>
        <v>101</v>
      </c>
      <c r="B118" s="37">
        <f t="shared" si="9"/>
        <v>80933</v>
      </c>
      <c r="C118" s="39">
        <f t="shared" si="14"/>
        <v>0</v>
      </c>
      <c r="D118" s="39">
        <f t="shared" si="17"/>
        <v>20891.981563815694</v>
      </c>
      <c r="E118" s="40">
        <f t="shared" si="10"/>
        <v>0</v>
      </c>
      <c r="F118" s="39">
        <f t="shared" si="11"/>
        <v>0</v>
      </c>
      <c r="G118" s="39">
        <f t="shared" si="15"/>
        <v>0</v>
      </c>
      <c r="H118" s="39">
        <f t="shared" si="16"/>
        <v>0</v>
      </c>
      <c r="I118" s="39">
        <f t="shared" si="12"/>
        <v>0</v>
      </c>
      <c r="J118" s="39">
        <f>SUM($H$18:$H118)</f>
        <v>9459.9078190784494</v>
      </c>
    </row>
    <row r="119" spans="1:10">
      <c r="A119" s="36">
        <f t="shared" si="13"/>
        <v>102</v>
      </c>
      <c r="B119" s="37">
        <f t="shared" si="9"/>
        <v>81298</v>
      </c>
      <c r="C119" s="39">
        <f t="shared" si="14"/>
        <v>0</v>
      </c>
      <c r="D119" s="39">
        <f t="shared" si="17"/>
        <v>20891.981563815694</v>
      </c>
      <c r="E119" s="40">
        <f t="shared" si="10"/>
        <v>0</v>
      </c>
      <c r="F119" s="39">
        <f t="shared" si="11"/>
        <v>0</v>
      </c>
      <c r="G119" s="39">
        <f t="shared" si="15"/>
        <v>0</v>
      </c>
      <c r="H119" s="39">
        <f t="shared" si="16"/>
        <v>0</v>
      </c>
      <c r="I119" s="39">
        <f t="shared" si="12"/>
        <v>0</v>
      </c>
      <c r="J119" s="39">
        <f>SUM($H$18:$H119)</f>
        <v>9459.9078190784494</v>
      </c>
    </row>
    <row r="120" spans="1:10">
      <c r="A120" s="36">
        <f t="shared" si="13"/>
        <v>103</v>
      </c>
      <c r="B120" s="37">
        <f t="shared" si="9"/>
        <v>81663</v>
      </c>
      <c r="C120" s="39">
        <f t="shared" si="14"/>
        <v>0</v>
      </c>
      <c r="D120" s="39">
        <f t="shared" si="17"/>
        <v>20891.981563815694</v>
      </c>
      <c r="E120" s="40">
        <f t="shared" si="10"/>
        <v>0</v>
      </c>
      <c r="F120" s="39">
        <f t="shared" si="11"/>
        <v>0</v>
      </c>
      <c r="G120" s="39">
        <f t="shared" si="15"/>
        <v>0</v>
      </c>
      <c r="H120" s="39">
        <f t="shared" si="16"/>
        <v>0</v>
      </c>
      <c r="I120" s="39">
        <f t="shared" si="12"/>
        <v>0</v>
      </c>
      <c r="J120" s="39">
        <f>SUM($H$18:$H120)</f>
        <v>9459.9078190784494</v>
      </c>
    </row>
    <row r="121" spans="1:10">
      <c r="A121" s="36">
        <f t="shared" si="13"/>
        <v>104</v>
      </c>
      <c r="B121" s="37">
        <f t="shared" si="9"/>
        <v>82029</v>
      </c>
      <c r="C121" s="39">
        <f t="shared" si="14"/>
        <v>0</v>
      </c>
      <c r="D121" s="39">
        <f t="shared" si="17"/>
        <v>20891.981563815694</v>
      </c>
      <c r="E121" s="40">
        <f t="shared" si="10"/>
        <v>0</v>
      </c>
      <c r="F121" s="39">
        <f t="shared" si="11"/>
        <v>0</v>
      </c>
      <c r="G121" s="39">
        <f t="shared" si="15"/>
        <v>0</v>
      </c>
      <c r="H121" s="39">
        <f t="shared" si="16"/>
        <v>0</v>
      </c>
      <c r="I121" s="39">
        <f t="shared" si="12"/>
        <v>0</v>
      </c>
      <c r="J121" s="39">
        <f>SUM($H$18:$H121)</f>
        <v>9459.9078190784494</v>
      </c>
    </row>
    <row r="122" spans="1:10">
      <c r="A122" s="36">
        <f t="shared" si="13"/>
        <v>105</v>
      </c>
      <c r="B122" s="37">
        <f t="shared" si="9"/>
        <v>82394</v>
      </c>
      <c r="C122" s="39">
        <f t="shared" si="14"/>
        <v>0</v>
      </c>
      <c r="D122" s="39">
        <f t="shared" si="17"/>
        <v>20891.981563815694</v>
      </c>
      <c r="E122" s="40">
        <f t="shared" si="10"/>
        <v>0</v>
      </c>
      <c r="F122" s="39">
        <f t="shared" si="11"/>
        <v>0</v>
      </c>
      <c r="G122" s="39">
        <f t="shared" si="15"/>
        <v>0</v>
      </c>
      <c r="H122" s="39">
        <f t="shared" si="16"/>
        <v>0</v>
      </c>
      <c r="I122" s="39">
        <f t="shared" si="12"/>
        <v>0</v>
      </c>
      <c r="J122" s="39">
        <f>SUM($H$18:$H122)</f>
        <v>9459.9078190784494</v>
      </c>
    </row>
    <row r="123" spans="1:10">
      <c r="A123" s="36">
        <f t="shared" si="13"/>
        <v>106</v>
      </c>
      <c r="B123" s="37">
        <f t="shared" si="9"/>
        <v>82759</v>
      </c>
      <c r="C123" s="39">
        <f t="shared" si="14"/>
        <v>0</v>
      </c>
      <c r="D123" s="39">
        <f t="shared" si="17"/>
        <v>20891.981563815694</v>
      </c>
      <c r="E123" s="40">
        <f t="shared" si="10"/>
        <v>0</v>
      </c>
      <c r="F123" s="39">
        <f t="shared" si="11"/>
        <v>0</v>
      </c>
      <c r="G123" s="39">
        <f t="shared" si="15"/>
        <v>0</v>
      </c>
      <c r="H123" s="39">
        <f t="shared" si="16"/>
        <v>0</v>
      </c>
      <c r="I123" s="39">
        <f t="shared" si="12"/>
        <v>0</v>
      </c>
      <c r="J123" s="39">
        <f>SUM($H$18:$H123)</f>
        <v>9459.9078190784494</v>
      </c>
    </row>
    <row r="124" spans="1:10">
      <c r="A124" s="36">
        <f t="shared" si="13"/>
        <v>107</v>
      </c>
      <c r="B124" s="37">
        <f t="shared" si="9"/>
        <v>83124</v>
      </c>
      <c r="C124" s="39">
        <f t="shared" si="14"/>
        <v>0</v>
      </c>
      <c r="D124" s="39">
        <f t="shared" si="17"/>
        <v>20891.981563815694</v>
      </c>
      <c r="E124" s="40">
        <f t="shared" si="10"/>
        <v>0</v>
      </c>
      <c r="F124" s="39">
        <f t="shared" si="11"/>
        <v>0</v>
      </c>
      <c r="G124" s="39">
        <f t="shared" si="15"/>
        <v>0</v>
      </c>
      <c r="H124" s="39">
        <f t="shared" si="16"/>
        <v>0</v>
      </c>
      <c r="I124" s="39">
        <f t="shared" si="12"/>
        <v>0</v>
      </c>
      <c r="J124" s="39">
        <f>SUM($H$18:$H124)</f>
        <v>9459.9078190784494</v>
      </c>
    </row>
    <row r="125" spans="1:10">
      <c r="A125" s="36">
        <f t="shared" si="13"/>
        <v>108</v>
      </c>
      <c r="B125" s="37">
        <f t="shared" si="9"/>
        <v>83490</v>
      </c>
      <c r="C125" s="39">
        <f t="shared" si="14"/>
        <v>0</v>
      </c>
      <c r="D125" s="39">
        <f t="shared" si="17"/>
        <v>20891.981563815694</v>
      </c>
      <c r="E125" s="40">
        <f t="shared" si="10"/>
        <v>0</v>
      </c>
      <c r="F125" s="39">
        <f t="shared" si="11"/>
        <v>0</v>
      </c>
      <c r="G125" s="39">
        <f t="shared" si="15"/>
        <v>0</v>
      </c>
      <c r="H125" s="39">
        <f t="shared" si="16"/>
        <v>0</v>
      </c>
      <c r="I125" s="39">
        <f t="shared" si="12"/>
        <v>0</v>
      </c>
      <c r="J125" s="39">
        <f>SUM($H$18:$H125)</f>
        <v>9459.9078190784494</v>
      </c>
    </row>
    <row r="126" spans="1:10">
      <c r="A126" s="36">
        <f t="shared" si="13"/>
        <v>109</v>
      </c>
      <c r="B126" s="37">
        <f t="shared" si="9"/>
        <v>83855</v>
      </c>
      <c r="C126" s="39">
        <f t="shared" si="14"/>
        <v>0</v>
      </c>
      <c r="D126" s="39">
        <f t="shared" si="17"/>
        <v>20891.981563815694</v>
      </c>
      <c r="E126" s="40">
        <f t="shared" si="10"/>
        <v>0</v>
      </c>
      <c r="F126" s="39">
        <f t="shared" si="11"/>
        <v>0</v>
      </c>
      <c r="G126" s="39">
        <f t="shared" si="15"/>
        <v>0</v>
      </c>
      <c r="H126" s="39">
        <f t="shared" si="16"/>
        <v>0</v>
      </c>
      <c r="I126" s="39">
        <f t="shared" si="12"/>
        <v>0</v>
      </c>
      <c r="J126" s="39">
        <f>SUM($H$18:$H126)</f>
        <v>9459.9078190784494</v>
      </c>
    </row>
    <row r="127" spans="1:10">
      <c r="A127" s="36">
        <f t="shared" si="13"/>
        <v>110</v>
      </c>
      <c r="B127" s="37">
        <f t="shared" si="9"/>
        <v>84220</v>
      </c>
      <c r="C127" s="39">
        <f t="shared" si="14"/>
        <v>0</v>
      </c>
      <c r="D127" s="39">
        <f t="shared" si="17"/>
        <v>20891.981563815694</v>
      </c>
      <c r="E127" s="40">
        <f t="shared" si="10"/>
        <v>0</v>
      </c>
      <c r="F127" s="39">
        <f t="shared" si="11"/>
        <v>0</v>
      </c>
      <c r="G127" s="39">
        <f t="shared" si="15"/>
        <v>0</v>
      </c>
      <c r="H127" s="39">
        <f t="shared" si="16"/>
        <v>0</v>
      </c>
      <c r="I127" s="39">
        <f t="shared" si="12"/>
        <v>0</v>
      </c>
      <c r="J127" s="39">
        <f>SUM($H$18:$H127)</f>
        <v>9459.9078190784494</v>
      </c>
    </row>
    <row r="128" spans="1:10">
      <c r="A128" s="36">
        <f t="shared" si="13"/>
        <v>111</v>
      </c>
      <c r="B128" s="37">
        <f t="shared" si="9"/>
        <v>84585</v>
      </c>
      <c r="C128" s="39">
        <f t="shared" si="14"/>
        <v>0</v>
      </c>
      <c r="D128" s="39">
        <f t="shared" si="17"/>
        <v>20891.981563815694</v>
      </c>
      <c r="E128" s="40">
        <f t="shared" si="10"/>
        <v>0</v>
      </c>
      <c r="F128" s="39">
        <f t="shared" si="11"/>
        <v>0</v>
      </c>
      <c r="G128" s="39">
        <f t="shared" si="15"/>
        <v>0</v>
      </c>
      <c r="H128" s="39">
        <f t="shared" si="16"/>
        <v>0</v>
      </c>
      <c r="I128" s="39">
        <f t="shared" si="12"/>
        <v>0</v>
      </c>
      <c r="J128" s="39">
        <f>SUM($H$18:$H128)</f>
        <v>9459.9078190784494</v>
      </c>
    </row>
    <row r="129" spans="1:10">
      <c r="A129" s="36">
        <f t="shared" si="13"/>
        <v>112</v>
      </c>
      <c r="B129" s="37">
        <f t="shared" si="9"/>
        <v>84951</v>
      </c>
      <c r="C129" s="39">
        <f t="shared" si="14"/>
        <v>0</v>
      </c>
      <c r="D129" s="39">
        <f t="shared" si="17"/>
        <v>20891.981563815694</v>
      </c>
      <c r="E129" s="40">
        <f t="shared" si="10"/>
        <v>0</v>
      </c>
      <c r="F129" s="39">
        <f t="shared" si="11"/>
        <v>0</v>
      </c>
      <c r="G129" s="39">
        <f t="shared" si="15"/>
        <v>0</v>
      </c>
      <c r="H129" s="39">
        <f t="shared" si="16"/>
        <v>0</v>
      </c>
      <c r="I129" s="39">
        <f t="shared" si="12"/>
        <v>0</v>
      </c>
      <c r="J129" s="39">
        <f>SUM($H$18:$H129)</f>
        <v>9459.9078190784494</v>
      </c>
    </row>
    <row r="130" spans="1:10">
      <c r="A130" s="36">
        <f t="shared" si="13"/>
        <v>113</v>
      </c>
      <c r="B130" s="37">
        <f t="shared" si="9"/>
        <v>85316</v>
      </c>
      <c r="C130" s="39">
        <f t="shared" si="14"/>
        <v>0</v>
      </c>
      <c r="D130" s="39">
        <f t="shared" si="17"/>
        <v>20891.981563815694</v>
      </c>
      <c r="E130" s="40">
        <f t="shared" si="10"/>
        <v>0</v>
      </c>
      <c r="F130" s="39">
        <f t="shared" si="11"/>
        <v>0</v>
      </c>
      <c r="G130" s="39">
        <f t="shared" si="15"/>
        <v>0</v>
      </c>
      <c r="H130" s="39">
        <f t="shared" si="16"/>
        <v>0</v>
      </c>
      <c r="I130" s="39">
        <f t="shared" si="12"/>
        <v>0</v>
      </c>
      <c r="J130" s="39">
        <f>SUM($H$18:$H130)</f>
        <v>9459.9078190784494</v>
      </c>
    </row>
    <row r="131" spans="1:10">
      <c r="A131" s="36">
        <f t="shared" si="13"/>
        <v>114</v>
      </c>
      <c r="B131" s="37">
        <f t="shared" si="9"/>
        <v>85681</v>
      </c>
      <c r="C131" s="39">
        <f t="shared" si="14"/>
        <v>0</v>
      </c>
      <c r="D131" s="39">
        <f t="shared" si="17"/>
        <v>20891.981563815694</v>
      </c>
      <c r="E131" s="40">
        <f t="shared" si="10"/>
        <v>0</v>
      </c>
      <c r="F131" s="39">
        <f t="shared" si="11"/>
        <v>0</v>
      </c>
      <c r="G131" s="39">
        <f t="shared" si="15"/>
        <v>0</v>
      </c>
      <c r="H131" s="39">
        <f t="shared" si="16"/>
        <v>0</v>
      </c>
      <c r="I131" s="39">
        <f t="shared" si="12"/>
        <v>0</v>
      </c>
      <c r="J131" s="39">
        <f>SUM($H$18:$H131)</f>
        <v>9459.9078190784494</v>
      </c>
    </row>
    <row r="132" spans="1:10">
      <c r="A132" s="36">
        <f t="shared" si="13"/>
        <v>115</v>
      </c>
      <c r="B132" s="37">
        <f t="shared" si="9"/>
        <v>86046</v>
      </c>
      <c r="C132" s="39">
        <f t="shared" si="14"/>
        <v>0</v>
      </c>
      <c r="D132" s="39">
        <f t="shared" si="17"/>
        <v>20891.981563815694</v>
      </c>
      <c r="E132" s="40">
        <f t="shared" si="10"/>
        <v>0</v>
      </c>
      <c r="F132" s="39">
        <f t="shared" si="11"/>
        <v>0</v>
      </c>
      <c r="G132" s="39">
        <f t="shared" si="15"/>
        <v>0</v>
      </c>
      <c r="H132" s="39">
        <f t="shared" si="16"/>
        <v>0</v>
      </c>
      <c r="I132" s="39">
        <f t="shared" si="12"/>
        <v>0</v>
      </c>
      <c r="J132" s="39">
        <f>SUM($H$18:$H132)</f>
        <v>9459.9078190784494</v>
      </c>
    </row>
    <row r="133" spans="1:10">
      <c r="A133" s="36">
        <f t="shared" si="13"/>
        <v>116</v>
      </c>
      <c r="B133" s="37">
        <f t="shared" si="9"/>
        <v>86412</v>
      </c>
      <c r="C133" s="39">
        <f t="shared" si="14"/>
        <v>0</v>
      </c>
      <c r="D133" s="39">
        <f t="shared" si="17"/>
        <v>20891.981563815694</v>
      </c>
      <c r="E133" s="40">
        <f t="shared" si="10"/>
        <v>0</v>
      </c>
      <c r="F133" s="39">
        <f t="shared" si="11"/>
        <v>0</v>
      </c>
      <c r="G133" s="39">
        <f t="shared" si="15"/>
        <v>0</v>
      </c>
      <c r="H133" s="39">
        <f t="shared" si="16"/>
        <v>0</v>
      </c>
      <c r="I133" s="39">
        <f t="shared" si="12"/>
        <v>0</v>
      </c>
      <c r="J133" s="39">
        <f>SUM($H$18:$H133)</f>
        <v>9459.9078190784494</v>
      </c>
    </row>
    <row r="134" spans="1:10">
      <c r="A134" s="36">
        <f t="shared" si="13"/>
        <v>117</v>
      </c>
      <c r="B134" s="37">
        <f t="shared" si="9"/>
        <v>86777</v>
      </c>
      <c r="C134" s="39">
        <f t="shared" si="14"/>
        <v>0</v>
      </c>
      <c r="D134" s="39">
        <f t="shared" si="17"/>
        <v>20891.981563815694</v>
      </c>
      <c r="E134" s="40">
        <f t="shared" si="10"/>
        <v>0</v>
      </c>
      <c r="F134" s="39">
        <f t="shared" si="11"/>
        <v>0</v>
      </c>
      <c r="G134" s="39">
        <f t="shared" si="15"/>
        <v>0</v>
      </c>
      <c r="H134" s="39">
        <f t="shared" si="16"/>
        <v>0</v>
      </c>
      <c r="I134" s="39">
        <f t="shared" si="12"/>
        <v>0</v>
      </c>
      <c r="J134" s="39">
        <f>SUM($H$18:$H134)</f>
        <v>9459.9078190784494</v>
      </c>
    </row>
    <row r="135" spans="1:10">
      <c r="A135" s="36">
        <f t="shared" si="13"/>
        <v>118</v>
      </c>
      <c r="B135" s="37">
        <f t="shared" si="9"/>
        <v>87142</v>
      </c>
      <c r="C135" s="39">
        <f t="shared" si="14"/>
        <v>0</v>
      </c>
      <c r="D135" s="39">
        <f t="shared" si="17"/>
        <v>20891.981563815694</v>
      </c>
      <c r="E135" s="40">
        <f t="shared" si="10"/>
        <v>0</v>
      </c>
      <c r="F135" s="39">
        <f t="shared" si="11"/>
        <v>0</v>
      </c>
      <c r="G135" s="39">
        <f t="shared" si="15"/>
        <v>0</v>
      </c>
      <c r="H135" s="39">
        <f t="shared" si="16"/>
        <v>0</v>
      </c>
      <c r="I135" s="39">
        <f t="shared" si="12"/>
        <v>0</v>
      </c>
      <c r="J135" s="39">
        <f>SUM($H$18:$H135)</f>
        <v>9459.9078190784494</v>
      </c>
    </row>
    <row r="136" spans="1:10">
      <c r="A136" s="36">
        <f t="shared" si="13"/>
        <v>119</v>
      </c>
      <c r="B136" s="37">
        <f t="shared" si="9"/>
        <v>87507</v>
      </c>
      <c r="C136" s="39">
        <f t="shared" si="14"/>
        <v>0</v>
      </c>
      <c r="D136" s="39">
        <f t="shared" si="17"/>
        <v>20891.981563815694</v>
      </c>
      <c r="E136" s="40">
        <f t="shared" si="10"/>
        <v>0</v>
      </c>
      <c r="F136" s="39">
        <f t="shared" si="11"/>
        <v>0</v>
      </c>
      <c r="G136" s="39">
        <f t="shared" si="15"/>
        <v>0</v>
      </c>
      <c r="H136" s="39">
        <f t="shared" si="16"/>
        <v>0</v>
      </c>
      <c r="I136" s="39">
        <f t="shared" si="12"/>
        <v>0</v>
      </c>
      <c r="J136" s="39">
        <f>SUM($H$18:$H136)</f>
        <v>9459.9078190784494</v>
      </c>
    </row>
    <row r="137" spans="1:10">
      <c r="A137" s="36">
        <f t="shared" si="13"/>
        <v>120</v>
      </c>
      <c r="B137" s="37">
        <f t="shared" si="9"/>
        <v>87873</v>
      </c>
      <c r="C137" s="39">
        <f t="shared" si="14"/>
        <v>0</v>
      </c>
      <c r="D137" s="39">
        <f t="shared" si="17"/>
        <v>20891.981563815694</v>
      </c>
      <c r="E137" s="40">
        <f t="shared" si="10"/>
        <v>0</v>
      </c>
      <c r="F137" s="39">
        <f t="shared" si="11"/>
        <v>0</v>
      </c>
      <c r="G137" s="39">
        <f t="shared" si="15"/>
        <v>0</v>
      </c>
      <c r="H137" s="39">
        <f t="shared" si="16"/>
        <v>0</v>
      </c>
      <c r="I137" s="39">
        <f t="shared" si="12"/>
        <v>0</v>
      </c>
      <c r="J137" s="39">
        <f>SUM($H$18:$H137)</f>
        <v>9459.9078190784494</v>
      </c>
    </row>
    <row r="138" spans="1:10">
      <c r="A138" s="36">
        <f t="shared" si="13"/>
        <v>121</v>
      </c>
      <c r="B138" s="37">
        <f t="shared" si="9"/>
        <v>88238</v>
      </c>
      <c r="C138" s="39">
        <f t="shared" si="14"/>
        <v>0</v>
      </c>
      <c r="D138" s="39">
        <f t="shared" si="17"/>
        <v>20891.981563815694</v>
      </c>
      <c r="E138" s="40">
        <f t="shared" si="10"/>
        <v>0</v>
      </c>
      <c r="F138" s="39">
        <f t="shared" si="11"/>
        <v>0</v>
      </c>
      <c r="G138" s="39">
        <f t="shared" si="15"/>
        <v>0</v>
      </c>
      <c r="H138" s="39">
        <f t="shared" si="16"/>
        <v>0</v>
      </c>
      <c r="I138" s="39">
        <f t="shared" si="12"/>
        <v>0</v>
      </c>
      <c r="J138" s="39">
        <f>SUM($H$18:$H138)</f>
        <v>9459.9078190784494</v>
      </c>
    </row>
    <row r="139" spans="1:10">
      <c r="A139" s="36">
        <f t="shared" si="13"/>
        <v>122</v>
      </c>
      <c r="B139" s="37">
        <f t="shared" si="9"/>
        <v>88603</v>
      </c>
      <c r="C139" s="39">
        <f t="shared" si="14"/>
        <v>0</v>
      </c>
      <c r="D139" s="39">
        <f t="shared" si="17"/>
        <v>20891.981563815694</v>
      </c>
      <c r="E139" s="40">
        <f t="shared" si="10"/>
        <v>0</v>
      </c>
      <c r="F139" s="39">
        <f t="shared" si="11"/>
        <v>0</v>
      </c>
      <c r="G139" s="39">
        <f t="shared" si="15"/>
        <v>0</v>
      </c>
      <c r="H139" s="39">
        <f t="shared" si="16"/>
        <v>0</v>
      </c>
      <c r="I139" s="39">
        <f t="shared" si="12"/>
        <v>0</v>
      </c>
      <c r="J139" s="39">
        <f>SUM($H$18:$H139)</f>
        <v>9459.9078190784494</v>
      </c>
    </row>
    <row r="140" spans="1:10">
      <c r="A140" s="36">
        <f t="shared" si="13"/>
        <v>123</v>
      </c>
      <c r="B140" s="37">
        <f t="shared" si="9"/>
        <v>88968</v>
      </c>
      <c r="C140" s="39">
        <f t="shared" si="14"/>
        <v>0</v>
      </c>
      <c r="D140" s="39">
        <f t="shared" si="17"/>
        <v>20891.981563815694</v>
      </c>
      <c r="E140" s="40">
        <f t="shared" si="10"/>
        <v>0</v>
      </c>
      <c r="F140" s="39">
        <f t="shared" si="11"/>
        <v>0</v>
      </c>
      <c r="G140" s="39">
        <f t="shared" si="15"/>
        <v>0</v>
      </c>
      <c r="H140" s="39">
        <f t="shared" si="16"/>
        <v>0</v>
      </c>
      <c r="I140" s="39">
        <f t="shared" si="12"/>
        <v>0</v>
      </c>
      <c r="J140" s="39">
        <f>SUM($H$18:$H140)</f>
        <v>9459.9078190784494</v>
      </c>
    </row>
    <row r="141" spans="1:10">
      <c r="A141" s="36">
        <f t="shared" si="13"/>
        <v>124</v>
      </c>
      <c r="B141" s="37">
        <f t="shared" si="9"/>
        <v>89334</v>
      </c>
      <c r="C141" s="39">
        <f t="shared" si="14"/>
        <v>0</v>
      </c>
      <c r="D141" s="39">
        <f t="shared" si="17"/>
        <v>20891.981563815694</v>
      </c>
      <c r="E141" s="40">
        <f t="shared" si="10"/>
        <v>0</v>
      </c>
      <c r="F141" s="39">
        <f t="shared" si="11"/>
        <v>0</v>
      </c>
      <c r="G141" s="39">
        <f t="shared" si="15"/>
        <v>0</v>
      </c>
      <c r="H141" s="39">
        <f t="shared" si="16"/>
        <v>0</v>
      </c>
      <c r="I141" s="39">
        <f t="shared" si="12"/>
        <v>0</v>
      </c>
      <c r="J141" s="39">
        <f>SUM($H$18:$H141)</f>
        <v>9459.9078190784494</v>
      </c>
    </row>
    <row r="142" spans="1:10">
      <c r="A142" s="36">
        <f t="shared" si="13"/>
        <v>125</v>
      </c>
      <c r="B142" s="37">
        <f t="shared" si="9"/>
        <v>89699</v>
      </c>
      <c r="C142" s="39">
        <f t="shared" si="14"/>
        <v>0</v>
      </c>
      <c r="D142" s="39">
        <f t="shared" si="17"/>
        <v>20891.981563815694</v>
      </c>
      <c r="E142" s="40">
        <f t="shared" si="10"/>
        <v>0</v>
      </c>
      <c r="F142" s="39">
        <f t="shared" si="11"/>
        <v>0</v>
      </c>
      <c r="G142" s="39">
        <f t="shared" si="15"/>
        <v>0</v>
      </c>
      <c r="H142" s="39">
        <f t="shared" si="16"/>
        <v>0</v>
      </c>
      <c r="I142" s="39">
        <f t="shared" si="12"/>
        <v>0</v>
      </c>
      <c r="J142" s="39">
        <f>SUM($H$18:$H142)</f>
        <v>9459.9078190784494</v>
      </c>
    </row>
    <row r="143" spans="1:10">
      <c r="A143" s="36">
        <f t="shared" si="13"/>
        <v>126</v>
      </c>
      <c r="B143" s="37">
        <f t="shared" si="9"/>
        <v>90064</v>
      </c>
      <c r="C143" s="39">
        <f t="shared" si="14"/>
        <v>0</v>
      </c>
      <c r="D143" s="39">
        <f t="shared" si="17"/>
        <v>20891.981563815694</v>
      </c>
      <c r="E143" s="40">
        <f t="shared" si="10"/>
        <v>0</v>
      </c>
      <c r="F143" s="39">
        <f t="shared" si="11"/>
        <v>0</v>
      </c>
      <c r="G143" s="39">
        <f t="shared" si="15"/>
        <v>0</v>
      </c>
      <c r="H143" s="39">
        <f t="shared" si="16"/>
        <v>0</v>
      </c>
      <c r="I143" s="39">
        <f t="shared" si="12"/>
        <v>0</v>
      </c>
      <c r="J143" s="39">
        <f>SUM($H$18:$H143)</f>
        <v>9459.9078190784494</v>
      </c>
    </row>
    <row r="144" spans="1:10">
      <c r="A144" s="36">
        <f t="shared" si="13"/>
        <v>127</v>
      </c>
      <c r="B144" s="37">
        <f t="shared" si="9"/>
        <v>90429</v>
      </c>
      <c r="C144" s="39">
        <f t="shared" si="14"/>
        <v>0</v>
      </c>
      <c r="D144" s="39">
        <f t="shared" si="17"/>
        <v>20891.981563815694</v>
      </c>
      <c r="E144" s="40">
        <f t="shared" si="10"/>
        <v>0</v>
      </c>
      <c r="F144" s="39">
        <f t="shared" si="11"/>
        <v>0</v>
      </c>
      <c r="G144" s="39">
        <f t="shared" si="15"/>
        <v>0</v>
      </c>
      <c r="H144" s="39">
        <f t="shared" si="16"/>
        <v>0</v>
      </c>
      <c r="I144" s="39">
        <f t="shared" si="12"/>
        <v>0</v>
      </c>
      <c r="J144" s="39">
        <f>SUM($H$18:$H144)</f>
        <v>9459.9078190784494</v>
      </c>
    </row>
    <row r="145" spans="1:10">
      <c r="A145" s="36">
        <f t="shared" si="13"/>
        <v>128</v>
      </c>
      <c r="B145" s="37">
        <f t="shared" si="9"/>
        <v>90795</v>
      </c>
      <c r="C145" s="39">
        <f t="shared" si="14"/>
        <v>0</v>
      </c>
      <c r="D145" s="39">
        <f t="shared" si="17"/>
        <v>20891.981563815694</v>
      </c>
      <c r="E145" s="40">
        <f t="shared" si="10"/>
        <v>0</v>
      </c>
      <c r="F145" s="39">
        <f t="shared" si="11"/>
        <v>0</v>
      </c>
      <c r="G145" s="39">
        <f t="shared" si="15"/>
        <v>0</v>
      </c>
      <c r="H145" s="39">
        <f t="shared" si="16"/>
        <v>0</v>
      </c>
      <c r="I145" s="39">
        <f t="shared" si="12"/>
        <v>0</v>
      </c>
      <c r="J145" s="39">
        <f>SUM($H$18:$H145)</f>
        <v>9459.9078190784494</v>
      </c>
    </row>
    <row r="146" spans="1:10">
      <c r="A146" s="36">
        <f t="shared" si="13"/>
        <v>129</v>
      </c>
      <c r="B146" s="37">
        <f t="shared" ref="B146:B209" si="18">IF(Pay_Num&lt;&gt;"",DATE(YEAR(Loan_Start),MONTH(Loan_Start)+(Pay_Num)*12/Num_Pmt_Per_Year,DAY(Loan_Start)),"")</f>
        <v>91160</v>
      </c>
      <c r="C146" s="39">
        <f t="shared" si="14"/>
        <v>0</v>
      </c>
      <c r="D146" s="39">
        <f t="shared" si="17"/>
        <v>20891.981563815694</v>
      </c>
      <c r="E146" s="40">
        <f t="shared" ref="E146:E209" si="19">IF(AND(Pay_Num&lt;&gt;"",Sched_Pay+Scheduled_Extra_Payments&lt;Beg_Bal),Scheduled_Extra_Payments,IF(AND(Pay_Num&lt;&gt;"",Beg_Bal-Sched_Pay&gt;0),Beg_Bal-Sched_Pay,IF(Pay_Num&lt;&gt;"",0,"")))</f>
        <v>0</v>
      </c>
      <c r="F146" s="39">
        <f t="shared" ref="F146:F209" si="20">IF(AND(Pay_Num&lt;&gt;"",Sched_Pay+Extra_Pay&lt;Beg_Bal),Sched_Pay+Extra_Pay,IF(Pay_Num&lt;&gt;"",Beg_Bal,""))</f>
        <v>0</v>
      </c>
      <c r="G146" s="39">
        <f t="shared" si="15"/>
        <v>0</v>
      </c>
      <c r="H146" s="39">
        <f t="shared" si="16"/>
        <v>0</v>
      </c>
      <c r="I146" s="39">
        <f t="shared" ref="I146:I209" si="21">IF(AND(Pay_Num&lt;&gt;"",Sched_Pay+Extra_Pay&lt;Beg_Bal),Beg_Bal-Princ,IF(Pay_Num&lt;&gt;"",0,""))</f>
        <v>0</v>
      </c>
      <c r="J146" s="39">
        <f>SUM($H$18:$H146)</f>
        <v>9459.9078190784494</v>
      </c>
    </row>
    <row r="147" spans="1:10">
      <c r="A147" s="36">
        <f t="shared" ref="A147:A210" si="22">IF(Values_Entered,A146+1,"")</f>
        <v>130</v>
      </c>
      <c r="B147" s="37">
        <f t="shared" si="18"/>
        <v>91525</v>
      </c>
      <c r="C147" s="39">
        <f t="shared" ref="C147:C210" si="23">IF(Pay_Num&lt;&gt;"",I146,"")</f>
        <v>0</v>
      </c>
      <c r="D147" s="39">
        <f t="shared" si="17"/>
        <v>20891.981563815694</v>
      </c>
      <c r="E147" s="40">
        <f t="shared" si="19"/>
        <v>0</v>
      </c>
      <c r="F147" s="39">
        <f t="shared" si="20"/>
        <v>0</v>
      </c>
      <c r="G147" s="39">
        <f t="shared" ref="G147:G210" si="24">IF(Pay_Num&lt;&gt;"",Total_Pay-Int,"")</f>
        <v>0</v>
      </c>
      <c r="H147" s="39">
        <f t="shared" ref="H147:H210" si="25">IF(Pay_Num&lt;&gt;"",Beg_Bal*Interest_Rate/Num_Pmt_Per_Year,"")</f>
        <v>0</v>
      </c>
      <c r="I147" s="39">
        <f t="shared" si="21"/>
        <v>0</v>
      </c>
      <c r="J147" s="39">
        <f>SUM($H$18:$H147)</f>
        <v>9459.9078190784494</v>
      </c>
    </row>
    <row r="148" spans="1:10">
      <c r="A148" s="36">
        <f t="shared" si="22"/>
        <v>131</v>
      </c>
      <c r="B148" s="37">
        <f t="shared" si="18"/>
        <v>91890</v>
      </c>
      <c r="C148" s="39">
        <f t="shared" si="23"/>
        <v>0</v>
      </c>
      <c r="D148" s="39">
        <f t="shared" ref="D148:D211" si="26">IF(Pay_Num&lt;&gt;"",Scheduled_Monthly_Payment,"")</f>
        <v>20891.981563815694</v>
      </c>
      <c r="E148" s="40">
        <f t="shared" si="19"/>
        <v>0</v>
      </c>
      <c r="F148" s="39">
        <f t="shared" si="20"/>
        <v>0</v>
      </c>
      <c r="G148" s="39">
        <f t="shared" si="24"/>
        <v>0</v>
      </c>
      <c r="H148" s="39">
        <f t="shared" si="25"/>
        <v>0</v>
      </c>
      <c r="I148" s="39">
        <f t="shared" si="21"/>
        <v>0</v>
      </c>
      <c r="J148" s="39">
        <f>SUM($H$18:$H148)</f>
        <v>9459.9078190784494</v>
      </c>
    </row>
    <row r="149" spans="1:10">
      <c r="A149" s="36">
        <f t="shared" si="22"/>
        <v>132</v>
      </c>
      <c r="B149" s="37">
        <f t="shared" si="18"/>
        <v>92256</v>
      </c>
      <c r="C149" s="39">
        <f t="shared" si="23"/>
        <v>0</v>
      </c>
      <c r="D149" s="39">
        <f t="shared" si="26"/>
        <v>20891.981563815694</v>
      </c>
      <c r="E149" s="40">
        <f t="shared" si="19"/>
        <v>0</v>
      </c>
      <c r="F149" s="39">
        <f t="shared" si="20"/>
        <v>0</v>
      </c>
      <c r="G149" s="39">
        <f t="shared" si="24"/>
        <v>0</v>
      </c>
      <c r="H149" s="39">
        <f t="shared" si="25"/>
        <v>0</v>
      </c>
      <c r="I149" s="39">
        <f t="shared" si="21"/>
        <v>0</v>
      </c>
      <c r="J149" s="39">
        <f>SUM($H$18:$H149)</f>
        <v>9459.9078190784494</v>
      </c>
    </row>
    <row r="150" spans="1:10">
      <c r="A150" s="36">
        <f t="shared" si="22"/>
        <v>133</v>
      </c>
      <c r="B150" s="37">
        <f t="shared" si="18"/>
        <v>92621</v>
      </c>
      <c r="C150" s="39">
        <f t="shared" si="23"/>
        <v>0</v>
      </c>
      <c r="D150" s="39">
        <f t="shared" si="26"/>
        <v>20891.981563815694</v>
      </c>
      <c r="E150" s="40">
        <f t="shared" si="19"/>
        <v>0</v>
      </c>
      <c r="F150" s="39">
        <f t="shared" si="20"/>
        <v>0</v>
      </c>
      <c r="G150" s="39">
        <f t="shared" si="24"/>
        <v>0</v>
      </c>
      <c r="H150" s="39">
        <f t="shared" si="25"/>
        <v>0</v>
      </c>
      <c r="I150" s="39">
        <f t="shared" si="21"/>
        <v>0</v>
      </c>
      <c r="J150" s="39">
        <f>SUM($H$18:$H150)</f>
        <v>9459.9078190784494</v>
      </c>
    </row>
    <row r="151" spans="1:10">
      <c r="A151" s="36">
        <f t="shared" si="22"/>
        <v>134</v>
      </c>
      <c r="B151" s="37">
        <f t="shared" si="18"/>
        <v>92986</v>
      </c>
      <c r="C151" s="39">
        <f t="shared" si="23"/>
        <v>0</v>
      </c>
      <c r="D151" s="39">
        <f t="shared" si="26"/>
        <v>20891.981563815694</v>
      </c>
      <c r="E151" s="40">
        <f t="shared" si="19"/>
        <v>0</v>
      </c>
      <c r="F151" s="39">
        <f t="shared" si="20"/>
        <v>0</v>
      </c>
      <c r="G151" s="39">
        <f t="shared" si="24"/>
        <v>0</v>
      </c>
      <c r="H151" s="39">
        <f t="shared" si="25"/>
        <v>0</v>
      </c>
      <c r="I151" s="39">
        <f t="shared" si="21"/>
        <v>0</v>
      </c>
      <c r="J151" s="39">
        <f>SUM($H$18:$H151)</f>
        <v>9459.9078190784494</v>
      </c>
    </row>
    <row r="152" spans="1:10">
      <c r="A152" s="36">
        <f t="shared" si="22"/>
        <v>135</v>
      </c>
      <c r="B152" s="37">
        <f t="shared" si="18"/>
        <v>93351</v>
      </c>
      <c r="C152" s="39">
        <f t="shared" si="23"/>
        <v>0</v>
      </c>
      <c r="D152" s="39">
        <f t="shared" si="26"/>
        <v>20891.981563815694</v>
      </c>
      <c r="E152" s="40">
        <f t="shared" si="19"/>
        <v>0</v>
      </c>
      <c r="F152" s="39">
        <f t="shared" si="20"/>
        <v>0</v>
      </c>
      <c r="G152" s="39">
        <f t="shared" si="24"/>
        <v>0</v>
      </c>
      <c r="H152" s="39">
        <f t="shared" si="25"/>
        <v>0</v>
      </c>
      <c r="I152" s="39">
        <f t="shared" si="21"/>
        <v>0</v>
      </c>
      <c r="J152" s="39">
        <f>SUM($H$18:$H152)</f>
        <v>9459.9078190784494</v>
      </c>
    </row>
    <row r="153" spans="1:10">
      <c r="A153" s="36">
        <f t="shared" si="22"/>
        <v>136</v>
      </c>
      <c r="B153" s="37">
        <f t="shared" si="18"/>
        <v>93717</v>
      </c>
      <c r="C153" s="39">
        <f t="shared" si="23"/>
        <v>0</v>
      </c>
      <c r="D153" s="39">
        <f t="shared" si="26"/>
        <v>20891.981563815694</v>
      </c>
      <c r="E153" s="40">
        <f t="shared" si="19"/>
        <v>0</v>
      </c>
      <c r="F153" s="39">
        <f t="shared" si="20"/>
        <v>0</v>
      </c>
      <c r="G153" s="39">
        <f t="shared" si="24"/>
        <v>0</v>
      </c>
      <c r="H153" s="39">
        <f t="shared" si="25"/>
        <v>0</v>
      </c>
      <c r="I153" s="39">
        <f t="shared" si="21"/>
        <v>0</v>
      </c>
      <c r="J153" s="39">
        <f>SUM($H$18:$H153)</f>
        <v>9459.9078190784494</v>
      </c>
    </row>
    <row r="154" spans="1:10">
      <c r="A154" s="36">
        <f t="shared" si="22"/>
        <v>137</v>
      </c>
      <c r="B154" s="37">
        <f t="shared" si="18"/>
        <v>94082</v>
      </c>
      <c r="C154" s="39">
        <f t="shared" si="23"/>
        <v>0</v>
      </c>
      <c r="D154" s="39">
        <f t="shared" si="26"/>
        <v>20891.981563815694</v>
      </c>
      <c r="E154" s="40">
        <f t="shared" si="19"/>
        <v>0</v>
      </c>
      <c r="F154" s="39">
        <f t="shared" si="20"/>
        <v>0</v>
      </c>
      <c r="G154" s="39">
        <f t="shared" si="24"/>
        <v>0</v>
      </c>
      <c r="H154" s="39">
        <f t="shared" si="25"/>
        <v>0</v>
      </c>
      <c r="I154" s="39">
        <f t="shared" si="21"/>
        <v>0</v>
      </c>
      <c r="J154" s="39">
        <f>SUM($H$18:$H154)</f>
        <v>9459.9078190784494</v>
      </c>
    </row>
    <row r="155" spans="1:10">
      <c r="A155" s="36">
        <f t="shared" si="22"/>
        <v>138</v>
      </c>
      <c r="B155" s="37">
        <f t="shared" si="18"/>
        <v>94447</v>
      </c>
      <c r="C155" s="39">
        <f t="shared" si="23"/>
        <v>0</v>
      </c>
      <c r="D155" s="39">
        <f t="shared" si="26"/>
        <v>20891.981563815694</v>
      </c>
      <c r="E155" s="40">
        <f t="shared" si="19"/>
        <v>0</v>
      </c>
      <c r="F155" s="39">
        <f t="shared" si="20"/>
        <v>0</v>
      </c>
      <c r="G155" s="39">
        <f t="shared" si="24"/>
        <v>0</v>
      </c>
      <c r="H155" s="39">
        <f t="shared" si="25"/>
        <v>0</v>
      </c>
      <c r="I155" s="39">
        <f t="shared" si="21"/>
        <v>0</v>
      </c>
      <c r="J155" s="39">
        <f>SUM($H$18:$H155)</f>
        <v>9459.9078190784494</v>
      </c>
    </row>
    <row r="156" spans="1:10">
      <c r="A156" s="36">
        <f t="shared" si="22"/>
        <v>139</v>
      </c>
      <c r="B156" s="37">
        <f t="shared" si="18"/>
        <v>94812</v>
      </c>
      <c r="C156" s="39">
        <f t="shared" si="23"/>
        <v>0</v>
      </c>
      <c r="D156" s="39">
        <f t="shared" si="26"/>
        <v>20891.981563815694</v>
      </c>
      <c r="E156" s="40">
        <f t="shared" si="19"/>
        <v>0</v>
      </c>
      <c r="F156" s="39">
        <f t="shared" si="20"/>
        <v>0</v>
      </c>
      <c r="G156" s="39">
        <f t="shared" si="24"/>
        <v>0</v>
      </c>
      <c r="H156" s="39">
        <f t="shared" si="25"/>
        <v>0</v>
      </c>
      <c r="I156" s="39">
        <f t="shared" si="21"/>
        <v>0</v>
      </c>
      <c r="J156" s="39">
        <f>SUM($H$18:$H156)</f>
        <v>9459.9078190784494</v>
      </c>
    </row>
    <row r="157" spans="1:10">
      <c r="A157" s="36">
        <f t="shared" si="22"/>
        <v>140</v>
      </c>
      <c r="B157" s="37">
        <f t="shared" si="18"/>
        <v>95178</v>
      </c>
      <c r="C157" s="39">
        <f t="shared" si="23"/>
        <v>0</v>
      </c>
      <c r="D157" s="39">
        <f t="shared" si="26"/>
        <v>20891.981563815694</v>
      </c>
      <c r="E157" s="40">
        <f t="shared" si="19"/>
        <v>0</v>
      </c>
      <c r="F157" s="39">
        <f t="shared" si="20"/>
        <v>0</v>
      </c>
      <c r="G157" s="39">
        <f t="shared" si="24"/>
        <v>0</v>
      </c>
      <c r="H157" s="39">
        <f t="shared" si="25"/>
        <v>0</v>
      </c>
      <c r="I157" s="39">
        <f t="shared" si="21"/>
        <v>0</v>
      </c>
      <c r="J157" s="39">
        <f>SUM($H$18:$H157)</f>
        <v>9459.9078190784494</v>
      </c>
    </row>
    <row r="158" spans="1:10">
      <c r="A158" s="36">
        <f t="shared" si="22"/>
        <v>141</v>
      </c>
      <c r="B158" s="37">
        <f t="shared" si="18"/>
        <v>95543</v>
      </c>
      <c r="C158" s="39">
        <f t="shared" si="23"/>
        <v>0</v>
      </c>
      <c r="D158" s="39">
        <f t="shared" si="26"/>
        <v>20891.981563815694</v>
      </c>
      <c r="E158" s="40">
        <f t="shared" si="19"/>
        <v>0</v>
      </c>
      <c r="F158" s="39">
        <f t="shared" si="20"/>
        <v>0</v>
      </c>
      <c r="G158" s="39">
        <f t="shared" si="24"/>
        <v>0</v>
      </c>
      <c r="H158" s="39">
        <f t="shared" si="25"/>
        <v>0</v>
      </c>
      <c r="I158" s="39">
        <f t="shared" si="21"/>
        <v>0</v>
      </c>
      <c r="J158" s="39">
        <f>SUM($H$18:$H158)</f>
        <v>9459.9078190784494</v>
      </c>
    </row>
    <row r="159" spans="1:10">
      <c r="A159" s="36">
        <f t="shared" si="22"/>
        <v>142</v>
      </c>
      <c r="B159" s="37">
        <f t="shared" si="18"/>
        <v>95908</v>
      </c>
      <c r="C159" s="39">
        <f t="shared" si="23"/>
        <v>0</v>
      </c>
      <c r="D159" s="39">
        <f t="shared" si="26"/>
        <v>20891.981563815694</v>
      </c>
      <c r="E159" s="40">
        <f t="shared" si="19"/>
        <v>0</v>
      </c>
      <c r="F159" s="39">
        <f t="shared" si="20"/>
        <v>0</v>
      </c>
      <c r="G159" s="39">
        <f t="shared" si="24"/>
        <v>0</v>
      </c>
      <c r="H159" s="39">
        <f t="shared" si="25"/>
        <v>0</v>
      </c>
      <c r="I159" s="39">
        <f t="shared" si="21"/>
        <v>0</v>
      </c>
      <c r="J159" s="39">
        <f>SUM($H$18:$H159)</f>
        <v>9459.9078190784494</v>
      </c>
    </row>
    <row r="160" spans="1:10">
      <c r="A160" s="36">
        <f t="shared" si="22"/>
        <v>143</v>
      </c>
      <c r="B160" s="37">
        <f t="shared" si="18"/>
        <v>96273</v>
      </c>
      <c r="C160" s="39">
        <f t="shared" si="23"/>
        <v>0</v>
      </c>
      <c r="D160" s="39">
        <f t="shared" si="26"/>
        <v>20891.981563815694</v>
      </c>
      <c r="E160" s="40">
        <f t="shared" si="19"/>
        <v>0</v>
      </c>
      <c r="F160" s="39">
        <f t="shared" si="20"/>
        <v>0</v>
      </c>
      <c r="G160" s="39">
        <f t="shared" si="24"/>
        <v>0</v>
      </c>
      <c r="H160" s="39">
        <f t="shared" si="25"/>
        <v>0</v>
      </c>
      <c r="I160" s="39">
        <f t="shared" si="21"/>
        <v>0</v>
      </c>
      <c r="J160" s="39">
        <f>SUM($H$18:$H160)</f>
        <v>9459.9078190784494</v>
      </c>
    </row>
    <row r="161" spans="1:10">
      <c r="A161" s="36">
        <f t="shared" si="22"/>
        <v>144</v>
      </c>
      <c r="B161" s="37">
        <f t="shared" si="18"/>
        <v>96639</v>
      </c>
      <c r="C161" s="39">
        <f t="shared" si="23"/>
        <v>0</v>
      </c>
      <c r="D161" s="39">
        <f t="shared" si="26"/>
        <v>20891.981563815694</v>
      </c>
      <c r="E161" s="40">
        <f t="shared" si="19"/>
        <v>0</v>
      </c>
      <c r="F161" s="39">
        <f t="shared" si="20"/>
        <v>0</v>
      </c>
      <c r="G161" s="39">
        <f t="shared" si="24"/>
        <v>0</v>
      </c>
      <c r="H161" s="39">
        <f t="shared" si="25"/>
        <v>0</v>
      </c>
      <c r="I161" s="39">
        <f t="shared" si="21"/>
        <v>0</v>
      </c>
      <c r="J161" s="39">
        <f>SUM($H$18:$H161)</f>
        <v>9459.9078190784494</v>
      </c>
    </row>
    <row r="162" spans="1:10">
      <c r="A162" s="36">
        <f t="shared" si="22"/>
        <v>145</v>
      </c>
      <c r="B162" s="37">
        <f t="shared" si="18"/>
        <v>97004</v>
      </c>
      <c r="C162" s="39">
        <f t="shared" si="23"/>
        <v>0</v>
      </c>
      <c r="D162" s="39">
        <f t="shared" si="26"/>
        <v>20891.981563815694</v>
      </c>
      <c r="E162" s="40">
        <f t="shared" si="19"/>
        <v>0</v>
      </c>
      <c r="F162" s="39">
        <f t="shared" si="20"/>
        <v>0</v>
      </c>
      <c r="G162" s="39">
        <f t="shared" si="24"/>
        <v>0</v>
      </c>
      <c r="H162" s="39">
        <f t="shared" si="25"/>
        <v>0</v>
      </c>
      <c r="I162" s="39">
        <f t="shared" si="21"/>
        <v>0</v>
      </c>
      <c r="J162" s="39">
        <f>SUM($H$18:$H162)</f>
        <v>9459.9078190784494</v>
      </c>
    </row>
    <row r="163" spans="1:10">
      <c r="A163" s="36">
        <f t="shared" si="22"/>
        <v>146</v>
      </c>
      <c r="B163" s="37">
        <f t="shared" si="18"/>
        <v>97369</v>
      </c>
      <c r="C163" s="39">
        <f t="shared" si="23"/>
        <v>0</v>
      </c>
      <c r="D163" s="39">
        <f t="shared" si="26"/>
        <v>20891.981563815694</v>
      </c>
      <c r="E163" s="40">
        <f t="shared" si="19"/>
        <v>0</v>
      </c>
      <c r="F163" s="39">
        <f t="shared" si="20"/>
        <v>0</v>
      </c>
      <c r="G163" s="39">
        <f t="shared" si="24"/>
        <v>0</v>
      </c>
      <c r="H163" s="39">
        <f t="shared" si="25"/>
        <v>0</v>
      </c>
      <c r="I163" s="39">
        <f t="shared" si="21"/>
        <v>0</v>
      </c>
      <c r="J163" s="39">
        <f>SUM($H$18:$H163)</f>
        <v>9459.9078190784494</v>
      </c>
    </row>
    <row r="164" spans="1:10">
      <c r="A164" s="36">
        <f t="shared" si="22"/>
        <v>147</v>
      </c>
      <c r="B164" s="37">
        <f t="shared" si="18"/>
        <v>97734</v>
      </c>
      <c r="C164" s="39">
        <f t="shared" si="23"/>
        <v>0</v>
      </c>
      <c r="D164" s="39">
        <f t="shared" si="26"/>
        <v>20891.981563815694</v>
      </c>
      <c r="E164" s="40">
        <f t="shared" si="19"/>
        <v>0</v>
      </c>
      <c r="F164" s="39">
        <f t="shared" si="20"/>
        <v>0</v>
      </c>
      <c r="G164" s="39">
        <f t="shared" si="24"/>
        <v>0</v>
      </c>
      <c r="H164" s="39">
        <f t="shared" si="25"/>
        <v>0</v>
      </c>
      <c r="I164" s="39">
        <f t="shared" si="21"/>
        <v>0</v>
      </c>
      <c r="J164" s="39">
        <f>SUM($H$18:$H164)</f>
        <v>9459.9078190784494</v>
      </c>
    </row>
    <row r="165" spans="1:10">
      <c r="A165" s="36">
        <f t="shared" si="22"/>
        <v>148</v>
      </c>
      <c r="B165" s="37">
        <f t="shared" si="18"/>
        <v>98100</v>
      </c>
      <c r="C165" s="39">
        <f t="shared" si="23"/>
        <v>0</v>
      </c>
      <c r="D165" s="39">
        <f t="shared" si="26"/>
        <v>20891.981563815694</v>
      </c>
      <c r="E165" s="40">
        <f t="shared" si="19"/>
        <v>0</v>
      </c>
      <c r="F165" s="39">
        <f t="shared" si="20"/>
        <v>0</v>
      </c>
      <c r="G165" s="39">
        <f t="shared" si="24"/>
        <v>0</v>
      </c>
      <c r="H165" s="39">
        <f t="shared" si="25"/>
        <v>0</v>
      </c>
      <c r="I165" s="39">
        <f t="shared" si="21"/>
        <v>0</v>
      </c>
      <c r="J165" s="39">
        <f>SUM($H$18:$H165)</f>
        <v>9459.9078190784494</v>
      </c>
    </row>
    <row r="166" spans="1:10">
      <c r="A166" s="36">
        <f t="shared" si="22"/>
        <v>149</v>
      </c>
      <c r="B166" s="37">
        <f t="shared" si="18"/>
        <v>98465</v>
      </c>
      <c r="C166" s="39">
        <f t="shared" si="23"/>
        <v>0</v>
      </c>
      <c r="D166" s="39">
        <f t="shared" si="26"/>
        <v>20891.981563815694</v>
      </c>
      <c r="E166" s="40">
        <f t="shared" si="19"/>
        <v>0</v>
      </c>
      <c r="F166" s="39">
        <f t="shared" si="20"/>
        <v>0</v>
      </c>
      <c r="G166" s="39">
        <f t="shared" si="24"/>
        <v>0</v>
      </c>
      <c r="H166" s="39">
        <f t="shared" si="25"/>
        <v>0</v>
      </c>
      <c r="I166" s="39">
        <f t="shared" si="21"/>
        <v>0</v>
      </c>
      <c r="J166" s="39">
        <f>SUM($H$18:$H166)</f>
        <v>9459.9078190784494</v>
      </c>
    </row>
    <row r="167" spans="1:10">
      <c r="A167" s="36">
        <f t="shared" si="22"/>
        <v>150</v>
      </c>
      <c r="B167" s="37">
        <f t="shared" si="18"/>
        <v>98830</v>
      </c>
      <c r="C167" s="39">
        <f t="shared" si="23"/>
        <v>0</v>
      </c>
      <c r="D167" s="39">
        <f t="shared" si="26"/>
        <v>20891.981563815694</v>
      </c>
      <c r="E167" s="40">
        <f t="shared" si="19"/>
        <v>0</v>
      </c>
      <c r="F167" s="39">
        <f t="shared" si="20"/>
        <v>0</v>
      </c>
      <c r="G167" s="39">
        <f t="shared" si="24"/>
        <v>0</v>
      </c>
      <c r="H167" s="39">
        <f t="shared" si="25"/>
        <v>0</v>
      </c>
      <c r="I167" s="39">
        <f t="shared" si="21"/>
        <v>0</v>
      </c>
      <c r="J167" s="39">
        <f>SUM($H$18:$H167)</f>
        <v>9459.9078190784494</v>
      </c>
    </row>
    <row r="168" spans="1:10">
      <c r="A168" s="36">
        <f t="shared" si="22"/>
        <v>151</v>
      </c>
      <c r="B168" s="37">
        <f t="shared" si="18"/>
        <v>99195</v>
      </c>
      <c r="C168" s="39">
        <f t="shared" si="23"/>
        <v>0</v>
      </c>
      <c r="D168" s="39">
        <f t="shared" si="26"/>
        <v>20891.981563815694</v>
      </c>
      <c r="E168" s="40">
        <f t="shared" si="19"/>
        <v>0</v>
      </c>
      <c r="F168" s="39">
        <f t="shared" si="20"/>
        <v>0</v>
      </c>
      <c r="G168" s="39">
        <f t="shared" si="24"/>
        <v>0</v>
      </c>
      <c r="H168" s="39">
        <f t="shared" si="25"/>
        <v>0</v>
      </c>
      <c r="I168" s="39">
        <f t="shared" si="21"/>
        <v>0</v>
      </c>
      <c r="J168" s="39">
        <f>SUM($H$18:$H168)</f>
        <v>9459.9078190784494</v>
      </c>
    </row>
    <row r="169" spans="1:10">
      <c r="A169" s="36">
        <f t="shared" si="22"/>
        <v>152</v>
      </c>
      <c r="B169" s="37">
        <f t="shared" si="18"/>
        <v>99561</v>
      </c>
      <c r="C169" s="39">
        <f t="shared" si="23"/>
        <v>0</v>
      </c>
      <c r="D169" s="39">
        <f t="shared" si="26"/>
        <v>20891.981563815694</v>
      </c>
      <c r="E169" s="40">
        <f t="shared" si="19"/>
        <v>0</v>
      </c>
      <c r="F169" s="39">
        <f t="shared" si="20"/>
        <v>0</v>
      </c>
      <c r="G169" s="39">
        <f t="shared" si="24"/>
        <v>0</v>
      </c>
      <c r="H169" s="39">
        <f t="shared" si="25"/>
        <v>0</v>
      </c>
      <c r="I169" s="39">
        <f t="shared" si="21"/>
        <v>0</v>
      </c>
      <c r="J169" s="39">
        <f>SUM($H$18:$H169)</f>
        <v>9459.9078190784494</v>
      </c>
    </row>
    <row r="170" spans="1:10">
      <c r="A170" s="36">
        <f t="shared" si="22"/>
        <v>153</v>
      </c>
      <c r="B170" s="37">
        <f t="shared" si="18"/>
        <v>99926</v>
      </c>
      <c r="C170" s="39">
        <f t="shared" si="23"/>
        <v>0</v>
      </c>
      <c r="D170" s="39">
        <f t="shared" si="26"/>
        <v>20891.981563815694</v>
      </c>
      <c r="E170" s="40">
        <f t="shared" si="19"/>
        <v>0</v>
      </c>
      <c r="F170" s="39">
        <f t="shared" si="20"/>
        <v>0</v>
      </c>
      <c r="G170" s="39">
        <f t="shared" si="24"/>
        <v>0</v>
      </c>
      <c r="H170" s="39">
        <f t="shared" si="25"/>
        <v>0</v>
      </c>
      <c r="I170" s="39">
        <f t="shared" si="21"/>
        <v>0</v>
      </c>
      <c r="J170" s="39">
        <f>SUM($H$18:$H170)</f>
        <v>9459.9078190784494</v>
      </c>
    </row>
    <row r="171" spans="1:10">
      <c r="A171" s="36">
        <f t="shared" si="22"/>
        <v>154</v>
      </c>
      <c r="B171" s="37">
        <f t="shared" si="18"/>
        <v>100291</v>
      </c>
      <c r="C171" s="39">
        <f t="shared" si="23"/>
        <v>0</v>
      </c>
      <c r="D171" s="39">
        <f t="shared" si="26"/>
        <v>20891.981563815694</v>
      </c>
      <c r="E171" s="40">
        <f t="shared" si="19"/>
        <v>0</v>
      </c>
      <c r="F171" s="39">
        <f t="shared" si="20"/>
        <v>0</v>
      </c>
      <c r="G171" s="39">
        <f t="shared" si="24"/>
        <v>0</v>
      </c>
      <c r="H171" s="39">
        <f t="shared" si="25"/>
        <v>0</v>
      </c>
      <c r="I171" s="39">
        <f t="shared" si="21"/>
        <v>0</v>
      </c>
      <c r="J171" s="39">
        <f>SUM($H$18:$H171)</f>
        <v>9459.9078190784494</v>
      </c>
    </row>
    <row r="172" spans="1:10">
      <c r="A172" s="36">
        <f t="shared" si="22"/>
        <v>155</v>
      </c>
      <c r="B172" s="37">
        <f t="shared" si="18"/>
        <v>100656</v>
      </c>
      <c r="C172" s="39">
        <f t="shared" si="23"/>
        <v>0</v>
      </c>
      <c r="D172" s="39">
        <f t="shared" si="26"/>
        <v>20891.981563815694</v>
      </c>
      <c r="E172" s="40">
        <f t="shared" si="19"/>
        <v>0</v>
      </c>
      <c r="F172" s="39">
        <f t="shared" si="20"/>
        <v>0</v>
      </c>
      <c r="G172" s="39">
        <f t="shared" si="24"/>
        <v>0</v>
      </c>
      <c r="H172" s="39">
        <f t="shared" si="25"/>
        <v>0</v>
      </c>
      <c r="I172" s="39">
        <f t="shared" si="21"/>
        <v>0</v>
      </c>
      <c r="J172" s="39">
        <f>SUM($H$18:$H172)</f>
        <v>9459.9078190784494</v>
      </c>
    </row>
    <row r="173" spans="1:10">
      <c r="A173" s="36">
        <f t="shared" si="22"/>
        <v>156</v>
      </c>
      <c r="B173" s="37">
        <f t="shared" si="18"/>
        <v>101022</v>
      </c>
      <c r="C173" s="39">
        <f t="shared" si="23"/>
        <v>0</v>
      </c>
      <c r="D173" s="39">
        <f t="shared" si="26"/>
        <v>20891.981563815694</v>
      </c>
      <c r="E173" s="40">
        <f t="shared" si="19"/>
        <v>0</v>
      </c>
      <c r="F173" s="39">
        <f t="shared" si="20"/>
        <v>0</v>
      </c>
      <c r="G173" s="39">
        <f t="shared" si="24"/>
        <v>0</v>
      </c>
      <c r="H173" s="39">
        <f t="shared" si="25"/>
        <v>0</v>
      </c>
      <c r="I173" s="39">
        <f t="shared" si="21"/>
        <v>0</v>
      </c>
      <c r="J173" s="39">
        <f>SUM($H$18:$H173)</f>
        <v>9459.9078190784494</v>
      </c>
    </row>
    <row r="174" spans="1:10">
      <c r="A174" s="36">
        <f t="shared" si="22"/>
        <v>157</v>
      </c>
      <c r="B174" s="37">
        <f t="shared" si="18"/>
        <v>101387</v>
      </c>
      <c r="C174" s="39">
        <f t="shared" si="23"/>
        <v>0</v>
      </c>
      <c r="D174" s="39">
        <f t="shared" si="26"/>
        <v>20891.981563815694</v>
      </c>
      <c r="E174" s="40">
        <f t="shared" si="19"/>
        <v>0</v>
      </c>
      <c r="F174" s="39">
        <f t="shared" si="20"/>
        <v>0</v>
      </c>
      <c r="G174" s="39">
        <f t="shared" si="24"/>
        <v>0</v>
      </c>
      <c r="H174" s="39">
        <f t="shared" si="25"/>
        <v>0</v>
      </c>
      <c r="I174" s="39">
        <f t="shared" si="21"/>
        <v>0</v>
      </c>
      <c r="J174" s="39">
        <f>SUM($H$18:$H174)</f>
        <v>9459.9078190784494</v>
      </c>
    </row>
    <row r="175" spans="1:10">
      <c r="A175" s="36">
        <f t="shared" si="22"/>
        <v>158</v>
      </c>
      <c r="B175" s="37">
        <f t="shared" si="18"/>
        <v>101752</v>
      </c>
      <c r="C175" s="39">
        <f t="shared" si="23"/>
        <v>0</v>
      </c>
      <c r="D175" s="39">
        <f t="shared" si="26"/>
        <v>20891.981563815694</v>
      </c>
      <c r="E175" s="40">
        <f t="shared" si="19"/>
        <v>0</v>
      </c>
      <c r="F175" s="39">
        <f t="shared" si="20"/>
        <v>0</v>
      </c>
      <c r="G175" s="39">
        <f t="shared" si="24"/>
        <v>0</v>
      </c>
      <c r="H175" s="39">
        <f t="shared" si="25"/>
        <v>0</v>
      </c>
      <c r="I175" s="39">
        <f t="shared" si="21"/>
        <v>0</v>
      </c>
      <c r="J175" s="39">
        <f>SUM($H$18:$H175)</f>
        <v>9459.9078190784494</v>
      </c>
    </row>
    <row r="176" spans="1:10">
      <c r="A176" s="36">
        <f t="shared" si="22"/>
        <v>159</v>
      </c>
      <c r="B176" s="37">
        <f t="shared" si="18"/>
        <v>102117</v>
      </c>
      <c r="C176" s="39">
        <f t="shared" si="23"/>
        <v>0</v>
      </c>
      <c r="D176" s="39">
        <f t="shared" si="26"/>
        <v>20891.981563815694</v>
      </c>
      <c r="E176" s="40">
        <f t="shared" si="19"/>
        <v>0</v>
      </c>
      <c r="F176" s="39">
        <f t="shared" si="20"/>
        <v>0</v>
      </c>
      <c r="G176" s="39">
        <f t="shared" si="24"/>
        <v>0</v>
      </c>
      <c r="H176" s="39">
        <f t="shared" si="25"/>
        <v>0</v>
      </c>
      <c r="I176" s="39">
        <f t="shared" si="21"/>
        <v>0</v>
      </c>
      <c r="J176" s="39">
        <f>SUM($H$18:$H176)</f>
        <v>9459.9078190784494</v>
      </c>
    </row>
    <row r="177" spans="1:10">
      <c r="A177" s="36">
        <f t="shared" si="22"/>
        <v>160</v>
      </c>
      <c r="B177" s="37">
        <f t="shared" si="18"/>
        <v>102483</v>
      </c>
      <c r="C177" s="39">
        <f t="shared" si="23"/>
        <v>0</v>
      </c>
      <c r="D177" s="39">
        <f t="shared" si="26"/>
        <v>20891.981563815694</v>
      </c>
      <c r="E177" s="40">
        <f t="shared" si="19"/>
        <v>0</v>
      </c>
      <c r="F177" s="39">
        <f t="shared" si="20"/>
        <v>0</v>
      </c>
      <c r="G177" s="39">
        <f t="shared" si="24"/>
        <v>0</v>
      </c>
      <c r="H177" s="39">
        <f t="shared" si="25"/>
        <v>0</v>
      </c>
      <c r="I177" s="39">
        <f t="shared" si="21"/>
        <v>0</v>
      </c>
      <c r="J177" s="39">
        <f>SUM($H$18:$H177)</f>
        <v>9459.9078190784494</v>
      </c>
    </row>
    <row r="178" spans="1:10">
      <c r="A178" s="36">
        <f t="shared" si="22"/>
        <v>161</v>
      </c>
      <c r="B178" s="37">
        <f t="shared" si="18"/>
        <v>102848</v>
      </c>
      <c r="C178" s="39">
        <f t="shared" si="23"/>
        <v>0</v>
      </c>
      <c r="D178" s="39">
        <f t="shared" si="26"/>
        <v>20891.981563815694</v>
      </c>
      <c r="E178" s="40">
        <f t="shared" si="19"/>
        <v>0</v>
      </c>
      <c r="F178" s="39">
        <f t="shared" si="20"/>
        <v>0</v>
      </c>
      <c r="G178" s="39">
        <f t="shared" si="24"/>
        <v>0</v>
      </c>
      <c r="H178" s="39">
        <f t="shared" si="25"/>
        <v>0</v>
      </c>
      <c r="I178" s="39">
        <f t="shared" si="21"/>
        <v>0</v>
      </c>
      <c r="J178" s="39">
        <f>SUM($H$18:$H178)</f>
        <v>9459.9078190784494</v>
      </c>
    </row>
    <row r="179" spans="1:10">
      <c r="A179" s="36">
        <f t="shared" si="22"/>
        <v>162</v>
      </c>
      <c r="B179" s="37">
        <f t="shared" si="18"/>
        <v>103213</v>
      </c>
      <c r="C179" s="39">
        <f t="shared" si="23"/>
        <v>0</v>
      </c>
      <c r="D179" s="39">
        <f t="shared" si="26"/>
        <v>20891.981563815694</v>
      </c>
      <c r="E179" s="40">
        <f t="shared" si="19"/>
        <v>0</v>
      </c>
      <c r="F179" s="39">
        <f t="shared" si="20"/>
        <v>0</v>
      </c>
      <c r="G179" s="39">
        <f t="shared" si="24"/>
        <v>0</v>
      </c>
      <c r="H179" s="39">
        <f t="shared" si="25"/>
        <v>0</v>
      </c>
      <c r="I179" s="39">
        <f t="shared" si="21"/>
        <v>0</v>
      </c>
      <c r="J179" s="39">
        <f>SUM($H$18:$H179)</f>
        <v>9459.9078190784494</v>
      </c>
    </row>
    <row r="180" spans="1:10">
      <c r="A180" s="36">
        <f t="shared" si="22"/>
        <v>163</v>
      </c>
      <c r="B180" s="37">
        <f t="shared" si="18"/>
        <v>103578</v>
      </c>
      <c r="C180" s="39">
        <f t="shared" si="23"/>
        <v>0</v>
      </c>
      <c r="D180" s="39">
        <f t="shared" si="26"/>
        <v>20891.981563815694</v>
      </c>
      <c r="E180" s="40">
        <f t="shared" si="19"/>
        <v>0</v>
      </c>
      <c r="F180" s="39">
        <f t="shared" si="20"/>
        <v>0</v>
      </c>
      <c r="G180" s="39">
        <f t="shared" si="24"/>
        <v>0</v>
      </c>
      <c r="H180" s="39">
        <f t="shared" si="25"/>
        <v>0</v>
      </c>
      <c r="I180" s="39">
        <f t="shared" si="21"/>
        <v>0</v>
      </c>
      <c r="J180" s="39">
        <f>SUM($H$18:$H180)</f>
        <v>9459.9078190784494</v>
      </c>
    </row>
    <row r="181" spans="1:10">
      <c r="A181" s="36">
        <f t="shared" si="22"/>
        <v>164</v>
      </c>
      <c r="B181" s="37">
        <f t="shared" si="18"/>
        <v>103944</v>
      </c>
      <c r="C181" s="39">
        <f t="shared" si="23"/>
        <v>0</v>
      </c>
      <c r="D181" s="39">
        <f t="shared" si="26"/>
        <v>20891.981563815694</v>
      </c>
      <c r="E181" s="40">
        <f t="shared" si="19"/>
        <v>0</v>
      </c>
      <c r="F181" s="39">
        <f t="shared" si="20"/>
        <v>0</v>
      </c>
      <c r="G181" s="39">
        <f t="shared" si="24"/>
        <v>0</v>
      </c>
      <c r="H181" s="39">
        <f t="shared" si="25"/>
        <v>0</v>
      </c>
      <c r="I181" s="39">
        <f t="shared" si="21"/>
        <v>0</v>
      </c>
      <c r="J181" s="39">
        <f>SUM($H$18:$H181)</f>
        <v>9459.9078190784494</v>
      </c>
    </row>
    <row r="182" spans="1:10">
      <c r="A182" s="36">
        <f t="shared" si="22"/>
        <v>165</v>
      </c>
      <c r="B182" s="37">
        <f t="shared" si="18"/>
        <v>104309</v>
      </c>
      <c r="C182" s="39">
        <f t="shared" si="23"/>
        <v>0</v>
      </c>
      <c r="D182" s="39">
        <f t="shared" si="26"/>
        <v>20891.981563815694</v>
      </c>
      <c r="E182" s="40">
        <f t="shared" si="19"/>
        <v>0</v>
      </c>
      <c r="F182" s="39">
        <f t="shared" si="20"/>
        <v>0</v>
      </c>
      <c r="G182" s="39">
        <f t="shared" si="24"/>
        <v>0</v>
      </c>
      <c r="H182" s="39">
        <f t="shared" si="25"/>
        <v>0</v>
      </c>
      <c r="I182" s="39">
        <f t="shared" si="21"/>
        <v>0</v>
      </c>
      <c r="J182" s="39">
        <f>SUM($H$18:$H182)</f>
        <v>9459.9078190784494</v>
      </c>
    </row>
    <row r="183" spans="1:10">
      <c r="A183" s="36">
        <f t="shared" si="22"/>
        <v>166</v>
      </c>
      <c r="B183" s="37">
        <f t="shared" si="18"/>
        <v>104674</v>
      </c>
      <c r="C183" s="39">
        <f t="shared" si="23"/>
        <v>0</v>
      </c>
      <c r="D183" s="39">
        <f t="shared" si="26"/>
        <v>20891.981563815694</v>
      </c>
      <c r="E183" s="40">
        <f t="shared" si="19"/>
        <v>0</v>
      </c>
      <c r="F183" s="39">
        <f t="shared" si="20"/>
        <v>0</v>
      </c>
      <c r="G183" s="39">
        <f t="shared" si="24"/>
        <v>0</v>
      </c>
      <c r="H183" s="39">
        <f t="shared" si="25"/>
        <v>0</v>
      </c>
      <c r="I183" s="39">
        <f t="shared" si="21"/>
        <v>0</v>
      </c>
      <c r="J183" s="39">
        <f>SUM($H$18:$H183)</f>
        <v>9459.9078190784494</v>
      </c>
    </row>
    <row r="184" spans="1:10">
      <c r="A184" s="36">
        <f t="shared" si="22"/>
        <v>167</v>
      </c>
      <c r="B184" s="37">
        <f t="shared" si="18"/>
        <v>105039</v>
      </c>
      <c r="C184" s="39">
        <f t="shared" si="23"/>
        <v>0</v>
      </c>
      <c r="D184" s="39">
        <f t="shared" si="26"/>
        <v>20891.981563815694</v>
      </c>
      <c r="E184" s="40">
        <f t="shared" si="19"/>
        <v>0</v>
      </c>
      <c r="F184" s="39">
        <f t="shared" si="20"/>
        <v>0</v>
      </c>
      <c r="G184" s="39">
        <f t="shared" si="24"/>
        <v>0</v>
      </c>
      <c r="H184" s="39">
        <f t="shared" si="25"/>
        <v>0</v>
      </c>
      <c r="I184" s="39">
        <f t="shared" si="21"/>
        <v>0</v>
      </c>
      <c r="J184" s="39">
        <f>SUM($H$18:$H184)</f>
        <v>9459.9078190784494</v>
      </c>
    </row>
    <row r="185" spans="1:10">
      <c r="A185" s="36">
        <f t="shared" si="22"/>
        <v>168</v>
      </c>
      <c r="B185" s="37">
        <f t="shared" si="18"/>
        <v>105405</v>
      </c>
      <c r="C185" s="39">
        <f t="shared" si="23"/>
        <v>0</v>
      </c>
      <c r="D185" s="39">
        <f t="shared" si="26"/>
        <v>20891.981563815694</v>
      </c>
      <c r="E185" s="40">
        <f t="shared" si="19"/>
        <v>0</v>
      </c>
      <c r="F185" s="39">
        <f t="shared" si="20"/>
        <v>0</v>
      </c>
      <c r="G185" s="39">
        <f t="shared" si="24"/>
        <v>0</v>
      </c>
      <c r="H185" s="39">
        <f t="shared" si="25"/>
        <v>0</v>
      </c>
      <c r="I185" s="39">
        <f t="shared" si="21"/>
        <v>0</v>
      </c>
      <c r="J185" s="39">
        <f>SUM($H$18:$H185)</f>
        <v>9459.9078190784494</v>
      </c>
    </row>
    <row r="186" spans="1:10">
      <c r="A186" s="36">
        <f t="shared" si="22"/>
        <v>169</v>
      </c>
      <c r="B186" s="37">
        <f t="shared" si="18"/>
        <v>105770</v>
      </c>
      <c r="C186" s="39">
        <f t="shared" si="23"/>
        <v>0</v>
      </c>
      <c r="D186" s="39">
        <f t="shared" si="26"/>
        <v>20891.981563815694</v>
      </c>
      <c r="E186" s="40">
        <f t="shared" si="19"/>
        <v>0</v>
      </c>
      <c r="F186" s="39">
        <f t="shared" si="20"/>
        <v>0</v>
      </c>
      <c r="G186" s="39">
        <f t="shared" si="24"/>
        <v>0</v>
      </c>
      <c r="H186" s="39">
        <f t="shared" si="25"/>
        <v>0</v>
      </c>
      <c r="I186" s="39">
        <f t="shared" si="21"/>
        <v>0</v>
      </c>
      <c r="J186" s="39">
        <f>SUM($H$18:$H186)</f>
        <v>9459.9078190784494</v>
      </c>
    </row>
    <row r="187" spans="1:10">
      <c r="A187" s="36">
        <f t="shared" si="22"/>
        <v>170</v>
      </c>
      <c r="B187" s="37">
        <f t="shared" si="18"/>
        <v>106135</v>
      </c>
      <c r="C187" s="39">
        <f t="shared" si="23"/>
        <v>0</v>
      </c>
      <c r="D187" s="39">
        <f t="shared" si="26"/>
        <v>20891.981563815694</v>
      </c>
      <c r="E187" s="40">
        <f t="shared" si="19"/>
        <v>0</v>
      </c>
      <c r="F187" s="39">
        <f t="shared" si="20"/>
        <v>0</v>
      </c>
      <c r="G187" s="39">
        <f t="shared" si="24"/>
        <v>0</v>
      </c>
      <c r="H187" s="39">
        <f t="shared" si="25"/>
        <v>0</v>
      </c>
      <c r="I187" s="39">
        <f t="shared" si="21"/>
        <v>0</v>
      </c>
      <c r="J187" s="39">
        <f>SUM($H$18:$H187)</f>
        <v>9459.9078190784494</v>
      </c>
    </row>
    <row r="188" spans="1:10">
      <c r="A188" s="36">
        <f t="shared" si="22"/>
        <v>171</v>
      </c>
      <c r="B188" s="37">
        <f t="shared" si="18"/>
        <v>106500</v>
      </c>
      <c r="C188" s="39">
        <f t="shared" si="23"/>
        <v>0</v>
      </c>
      <c r="D188" s="39">
        <f t="shared" si="26"/>
        <v>20891.981563815694</v>
      </c>
      <c r="E188" s="40">
        <f t="shared" si="19"/>
        <v>0</v>
      </c>
      <c r="F188" s="39">
        <f t="shared" si="20"/>
        <v>0</v>
      </c>
      <c r="G188" s="39">
        <f t="shared" si="24"/>
        <v>0</v>
      </c>
      <c r="H188" s="39">
        <f t="shared" si="25"/>
        <v>0</v>
      </c>
      <c r="I188" s="39">
        <f t="shared" si="21"/>
        <v>0</v>
      </c>
      <c r="J188" s="39">
        <f>SUM($H$18:$H188)</f>
        <v>9459.9078190784494</v>
      </c>
    </row>
    <row r="189" spans="1:10">
      <c r="A189" s="36">
        <f t="shared" si="22"/>
        <v>172</v>
      </c>
      <c r="B189" s="37">
        <f t="shared" si="18"/>
        <v>106866</v>
      </c>
      <c r="C189" s="39">
        <f t="shared" si="23"/>
        <v>0</v>
      </c>
      <c r="D189" s="39">
        <f t="shared" si="26"/>
        <v>20891.981563815694</v>
      </c>
      <c r="E189" s="40">
        <f t="shared" si="19"/>
        <v>0</v>
      </c>
      <c r="F189" s="39">
        <f t="shared" si="20"/>
        <v>0</v>
      </c>
      <c r="G189" s="39">
        <f t="shared" si="24"/>
        <v>0</v>
      </c>
      <c r="H189" s="39">
        <f t="shared" si="25"/>
        <v>0</v>
      </c>
      <c r="I189" s="39">
        <f t="shared" si="21"/>
        <v>0</v>
      </c>
      <c r="J189" s="39">
        <f>SUM($H$18:$H189)</f>
        <v>9459.9078190784494</v>
      </c>
    </row>
    <row r="190" spans="1:10">
      <c r="A190" s="36">
        <f t="shared" si="22"/>
        <v>173</v>
      </c>
      <c r="B190" s="37">
        <f t="shared" si="18"/>
        <v>107231</v>
      </c>
      <c r="C190" s="39">
        <f t="shared" si="23"/>
        <v>0</v>
      </c>
      <c r="D190" s="39">
        <f t="shared" si="26"/>
        <v>20891.981563815694</v>
      </c>
      <c r="E190" s="40">
        <f t="shared" si="19"/>
        <v>0</v>
      </c>
      <c r="F190" s="39">
        <f t="shared" si="20"/>
        <v>0</v>
      </c>
      <c r="G190" s="39">
        <f t="shared" si="24"/>
        <v>0</v>
      </c>
      <c r="H190" s="39">
        <f t="shared" si="25"/>
        <v>0</v>
      </c>
      <c r="I190" s="39">
        <f t="shared" si="21"/>
        <v>0</v>
      </c>
      <c r="J190" s="39">
        <f>SUM($H$18:$H190)</f>
        <v>9459.9078190784494</v>
      </c>
    </row>
    <row r="191" spans="1:10">
      <c r="A191" s="36">
        <f t="shared" si="22"/>
        <v>174</v>
      </c>
      <c r="B191" s="37">
        <f t="shared" si="18"/>
        <v>107596</v>
      </c>
      <c r="C191" s="39">
        <f t="shared" si="23"/>
        <v>0</v>
      </c>
      <c r="D191" s="39">
        <f t="shared" si="26"/>
        <v>20891.981563815694</v>
      </c>
      <c r="E191" s="40">
        <f t="shared" si="19"/>
        <v>0</v>
      </c>
      <c r="F191" s="39">
        <f t="shared" si="20"/>
        <v>0</v>
      </c>
      <c r="G191" s="39">
        <f t="shared" si="24"/>
        <v>0</v>
      </c>
      <c r="H191" s="39">
        <f t="shared" si="25"/>
        <v>0</v>
      </c>
      <c r="I191" s="39">
        <f t="shared" si="21"/>
        <v>0</v>
      </c>
      <c r="J191" s="39">
        <f>SUM($H$18:$H191)</f>
        <v>9459.9078190784494</v>
      </c>
    </row>
    <row r="192" spans="1:10">
      <c r="A192" s="36">
        <f t="shared" si="22"/>
        <v>175</v>
      </c>
      <c r="B192" s="37">
        <f t="shared" si="18"/>
        <v>107961</v>
      </c>
      <c r="C192" s="39">
        <f t="shared" si="23"/>
        <v>0</v>
      </c>
      <c r="D192" s="39">
        <f t="shared" si="26"/>
        <v>20891.981563815694</v>
      </c>
      <c r="E192" s="40">
        <f t="shared" si="19"/>
        <v>0</v>
      </c>
      <c r="F192" s="39">
        <f t="shared" si="20"/>
        <v>0</v>
      </c>
      <c r="G192" s="39">
        <f t="shared" si="24"/>
        <v>0</v>
      </c>
      <c r="H192" s="39">
        <f t="shared" si="25"/>
        <v>0</v>
      </c>
      <c r="I192" s="39">
        <f t="shared" si="21"/>
        <v>0</v>
      </c>
      <c r="J192" s="39">
        <f>SUM($H$18:$H192)</f>
        <v>9459.9078190784494</v>
      </c>
    </row>
    <row r="193" spans="1:10">
      <c r="A193" s="36">
        <f t="shared" si="22"/>
        <v>176</v>
      </c>
      <c r="B193" s="37">
        <f t="shared" si="18"/>
        <v>108327</v>
      </c>
      <c r="C193" s="39">
        <f t="shared" si="23"/>
        <v>0</v>
      </c>
      <c r="D193" s="39">
        <f t="shared" si="26"/>
        <v>20891.981563815694</v>
      </c>
      <c r="E193" s="40">
        <f t="shared" si="19"/>
        <v>0</v>
      </c>
      <c r="F193" s="39">
        <f t="shared" si="20"/>
        <v>0</v>
      </c>
      <c r="G193" s="39">
        <f t="shared" si="24"/>
        <v>0</v>
      </c>
      <c r="H193" s="39">
        <f t="shared" si="25"/>
        <v>0</v>
      </c>
      <c r="I193" s="39">
        <f t="shared" si="21"/>
        <v>0</v>
      </c>
      <c r="J193" s="39">
        <f>SUM($H$18:$H193)</f>
        <v>9459.9078190784494</v>
      </c>
    </row>
    <row r="194" spans="1:10">
      <c r="A194" s="36">
        <f t="shared" si="22"/>
        <v>177</v>
      </c>
      <c r="B194" s="37">
        <f t="shared" si="18"/>
        <v>108692</v>
      </c>
      <c r="C194" s="39">
        <f t="shared" si="23"/>
        <v>0</v>
      </c>
      <c r="D194" s="39">
        <f t="shared" si="26"/>
        <v>20891.981563815694</v>
      </c>
      <c r="E194" s="40">
        <f t="shared" si="19"/>
        <v>0</v>
      </c>
      <c r="F194" s="39">
        <f t="shared" si="20"/>
        <v>0</v>
      </c>
      <c r="G194" s="39">
        <f t="shared" si="24"/>
        <v>0</v>
      </c>
      <c r="H194" s="39">
        <f t="shared" si="25"/>
        <v>0</v>
      </c>
      <c r="I194" s="39">
        <f t="shared" si="21"/>
        <v>0</v>
      </c>
      <c r="J194" s="39">
        <f>SUM($H$18:$H194)</f>
        <v>9459.9078190784494</v>
      </c>
    </row>
    <row r="195" spans="1:10">
      <c r="A195" s="36">
        <f t="shared" si="22"/>
        <v>178</v>
      </c>
      <c r="B195" s="37">
        <f t="shared" si="18"/>
        <v>109057</v>
      </c>
      <c r="C195" s="39">
        <f t="shared" si="23"/>
        <v>0</v>
      </c>
      <c r="D195" s="39">
        <f t="shared" si="26"/>
        <v>20891.981563815694</v>
      </c>
      <c r="E195" s="40">
        <f t="shared" si="19"/>
        <v>0</v>
      </c>
      <c r="F195" s="39">
        <f t="shared" si="20"/>
        <v>0</v>
      </c>
      <c r="G195" s="39">
        <f t="shared" si="24"/>
        <v>0</v>
      </c>
      <c r="H195" s="39">
        <f t="shared" si="25"/>
        <v>0</v>
      </c>
      <c r="I195" s="39">
        <f t="shared" si="21"/>
        <v>0</v>
      </c>
      <c r="J195" s="39">
        <f>SUM($H$18:$H195)</f>
        <v>9459.9078190784494</v>
      </c>
    </row>
    <row r="196" spans="1:10">
      <c r="A196" s="36">
        <f t="shared" si="22"/>
        <v>179</v>
      </c>
      <c r="B196" s="37">
        <f t="shared" si="18"/>
        <v>109422</v>
      </c>
      <c r="C196" s="39">
        <f t="shared" si="23"/>
        <v>0</v>
      </c>
      <c r="D196" s="39">
        <f t="shared" si="26"/>
        <v>20891.981563815694</v>
      </c>
      <c r="E196" s="40">
        <f t="shared" si="19"/>
        <v>0</v>
      </c>
      <c r="F196" s="39">
        <f t="shared" si="20"/>
        <v>0</v>
      </c>
      <c r="G196" s="39">
        <f t="shared" si="24"/>
        <v>0</v>
      </c>
      <c r="H196" s="39">
        <f t="shared" si="25"/>
        <v>0</v>
      </c>
      <c r="I196" s="39">
        <f t="shared" si="21"/>
        <v>0</v>
      </c>
      <c r="J196" s="39">
        <f>SUM($H$18:$H196)</f>
        <v>9459.9078190784494</v>
      </c>
    </row>
    <row r="197" spans="1:10">
      <c r="A197" s="36">
        <f t="shared" si="22"/>
        <v>180</v>
      </c>
      <c r="B197" s="37">
        <f t="shared" si="18"/>
        <v>109787</v>
      </c>
      <c r="C197" s="39">
        <f t="shared" si="23"/>
        <v>0</v>
      </c>
      <c r="D197" s="39">
        <f t="shared" si="26"/>
        <v>20891.981563815694</v>
      </c>
      <c r="E197" s="40">
        <f t="shared" si="19"/>
        <v>0</v>
      </c>
      <c r="F197" s="39">
        <f t="shared" si="20"/>
        <v>0</v>
      </c>
      <c r="G197" s="39">
        <f t="shared" si="24"/>
        <v>0</v>
      </c>
      <c r="H197" s="39">
        <f t="shared" si="25"/>
        <v>0</v>
      </c>
      <c r="I197" s="39">
        <f t="shared" si="21"/>
        <v>0</v>
      </c>
      <c r="J197" s="39">
        <f>SUM($H$18:$H197)</f>
        <v>9459.9078190784494</v>
      </c>
    </row>
    <row r="198" spans="1:10">
      <c r="A198" s="36">
        <f t="shared" si="22"/>
        <v>181</v>
      </c>
      <c r="B198" s="37">
        <f t="shared" si="18"/>
        <v>110152</v>
      </c>
      <c r="C198" s="39">
        <f t="shared" si="23"/>
        <v>0</v>
      </c>
      <c r="D198" s="39">
        <f t="shared" si="26"/>
        <v>20891.981563815694</v>
      </c>
      <c r="E198" s="40">
        <f t="shared" si="19"/>
        <v>0</v>
      </c>
      <c r="F198" s="39">
        <f t="shared" si="20"/>
        <v>0</v>
      </c>
      <c r="G198" s="39">
        <f t="shared" si="24"/>
        <v>0</v>
      </c>
      <c r="H198" s="39">
        <f t="shared" si="25"/>
        <v>0</v>
      </c>
      <c r="I198" s="39">
        <f t="shared" si="21"/>
        <v>0</v>
      </c>
      <c r="J198" s="39">
        <f>SUM($H$18:$H198)</f>
        <v>9459.9078190784494</v>
      </c>
    </row>
    <row r="199" spans="1:10">
      <c r="A199" s="36">
        <f t="shared" si="22"/>
        <v>182</v>
      </c>
      <c r="B199" s="37">
        <f t="shared" si="18"/>
        <v>110517</v>
      </c>
      <c r="C199" s="39">
        <f t="shared" si="23"/>
        <v>0</v>
      </c>
      <c r="D199" s="39">
        <f t="shared" si="26"/>
        <v>20891.981563815694</v>
      </c>
      <c r="E199" s="40">
        <f t="shared" si="19"/>
        <v>0</v>
      </c>
      <c r="F199" s="39">
        <f t="shared" si="20"/>
        <v>0</v>
      </c>
      <c r="G199" s="39">
        <f t="shared" si="24"/>
        <v>0</v>
      </c>
      <c r="H199" s="39">
        <f t="shared" si="25"/>
        <v>0</v>
      </c>
      <c r="I199" s="39">
        <f t="shared" si="21"/>
        <v>0</v>
      </c>
      <c r="J199" s="39">
        <f>SUM($H$18:$H199)</f>
        <v>9459.9078190784494</v>
      </c>
    </row>
    <row r="200" spans="1:10">
      <c r="A200" s="36">
        <f t="shared" si="22"/>
        <v>183</v>
      </c>
      <c r="B200" s="37">
        <f t="shared" si="18"/>
        <v>110882</v>
      </c>
      <c r="C200" s="39">
        <f t="shared" si="23"/>
        <v>0</v>
      </c>
      <c r="D200" s="39">
        <f t="shared" si="26"/>
        <v>20891.981563815694</v>
      </c>
      <c r="E200" s="40">
        <f t="shared" si="19"/>
        <v>0</v>
      </c>
      <c r="F200" s="39">
        <f t="shared" si="20"/>
        <v>0</v>
      </c>
      <c r="G200" s="39">
        <f t="shared" si="24"/>
        <v>0</v>
      </c>
      <c r="H200" s="39">
        <f t="shared" si="25"/>
        <v>0</v>
      </c>
      <c r="I200" s="39">
        <f t="shared" si="21"/>
        <v>0</v>
      </c>
      <c r="J200" s="39">
        <f>SUM($H$18:$H200)</f>
        <v>9459.9078190784494</v>
      </c>
    </row>
    <row r="201" spans="1:10">
      <c r="A201" s="36">
        <f t="shared" si="22"/>
        <v>184</v>
      </c>
      <c r="B201" s="37">
        <f t="shared" si="18"/>
        <v>111248</v>
      </c>
      <c r="C201" s="39">
        <f t="shared" si="23"/>
        <v>0</v>
      </c>
      <c r="D201" s="39">
        <f t="shared" si="26"/>
        <v>20891.981563815694</v>
      </c>
      <c r="E201" s="40">
        <f t="shared" si="19"/>
        <v>0</v>
      </c>
      <c r="F201" s="39">
        <f t="shared" si="20"/>
        <v>0</v>
      </c>
      <c r="G201" s="39">
        <f t="shared" si="24"/>
        <v>0</v>
      </c>
      <c r="H201" s="39">
        <f t="shared" si="25"/>
        <v>0</v>
      </c>
      <c r="I201" s="39">
        <f t="shared" si="21"/>
        <v>0</v>
      </c>
      <c r="J201" s="39">
        <f>SUM($H$18:$H201)</f>
        <v>9459.9078190784494</v>
      </c>
    </row>
    <row r="202" spans="1:10">
      <c r="A202" s="36">
        <f t="shared" si="22"/>
        <v>185</v>
      </c>
      <c r="B202" s="37">
        <f t="shared" si="18"/>
        <v>111613</v>
      </c>
      <c r="C202" s="39">
        <f t="shared" si="23"/>
        <v>0</v>
      </c>
      <c r="D202" s="39">
        <f t="shared" si="26"/>
        <v>20891.981563815694</v>
      </c>
      <c r="E202" s="40">
        <f t="shared" si="19"/>
        <v>0</v>
      </c>
      <c r="F202" s="39">
        <f t="shared" si="20"/>
        <v>0</v>
      </c>
      <c r="G202" s="39">
        <f t="shared" si="24"/>
        <v>0</v>
      </c>
      <c r="H202" s="39">
        <f t="shared" si="25"/>
        <v>0</v>
      </c>
      <c r="I202" s="39">
        <f t="shared" si="21"/>
        <v>0</v>
      </c>
      <c r="J202" s="39">
        <f>SUM($H$18:$H202)</f>
        <v>9459.9078190784494</v>
      </c>
    </row>
    <row r="203" spans="1:10">
      <c r="A203" s="36">
        <f t="shared" si="22"/>
        <v>186</v>
      </c>
      <c r="B203" s="37">
        <f t="shared" si="18"/>
        <v>111978</v>
      </c>
      <c r="C203" s="39">
        <f t="shared" si="23"/>
        <v>0</v>
      </c>
      <c r="D203" s="39">
        <f t="shared" si="26"/>
        <v>20891.981563815694</v>
      </c>
      <c r="E203" s="40">
        <f t="shared" si="19"/>
        <v>0</v>
      </c>
      <c r="F203" s="39">
        <f t="shared" si="20"/>
        <v>0</v>
      </c>
      <c r="G203" s="39">
        <f t="shared" si="24"/>
        <v>0</v>
      </c>
      <c r="H203" s="39">
        <f t="shared" si="25"/>
        <v>0</v>
      </c>
      <c r="I203" s="39">
        <f t="shared" si="21"/>
        <v>0</v>
      </c>
      <c r="J203" s="39">
        <f>SUM($H$18:$H203)</f>
        <v>9459.9078190784494</v>
      </c>
    </row>
    <row r="204" spans="1:10">
      <c r="A204" s="36">
        <f t="shared" si="22"/>
        <v>187</v>
      </c>
      <c r="B204" s="37">
        <f t="shared" si="18"/>
        <v>112343</v>
      </c>
      <c r="C204" s="39">
        <f t="shared" si="23"/>
        <v>0</v>
      </c>
      <c r="D204" s="39">
        <f t="shared" si="26"/>
        <v>20891.981563815694</v>
      </c>
      <c r="E204" s="40">
        <f t="shared" si="19"/>
        <v>0</v>
      </c>
      <c r="F204" s="39">
        <f t="shared" si="20"/>
        <v>0</v>
      </c>
      <c r="G204" s="39">
        <f t="shared" si="24"/>
        <v>0</v>
      </c>
      <c r="H204" s="39">
        <f t="shared" si="25"/>
        <v>0</v>
      </c>
      <c r="I204" s="39">
        <f t="shared" si="21"/>
        <v>0</v>
      </c>
      <c r="J204" s="39">
        <f>SUM($H$18:$H204)</f>
        <v>9459.9078190784494</v>
      </c>
    </row>
    <row r="205" spans="1:10">
      <c r="A205" s="36">
        <f t="shared" si="22"/>
        <v>188</v>
      </c>
      <c r="B205" s="37">
        <f t="shared" si="18"/>
        <v>112709</v>
      </c>
      <c r="C205" s="39">
        <f t="shared" si="23"/>
        <v>0</v>
      </c>
      <c r="D205" s="39">
        <f t="shared" si="26"/>
        <v>20891.981563815694</v>
      </c>
      <c r="E205" s="40">
        <f t="shared" si="19"/>
        <v>0</v>
      </c>
      <c r="F205" s="39">
        <f t="shared" si="20"/>
        <v>0</v>
      </c>
      <c r="G205" s="39">
        <f t="shared" si="24"/>
        <v>0</v>
      </c>
      <c r="H205" s="39">
        <f t="shared" si="25"/>
        <v>0</v>
      </c>
      <c r="I205" s="39">
        <f t="shared" si="21"/>
        <v>0</v>
      </c>
      <c r="J205" s="39">
        <f>SUM($H$18:$H205)</f>
        <v>9459.9078190784494</v>
      </c>
    </row>
    <row r="206" spans="1:10">
      <c r="A206" s="36">
        <f t="shared" si="22"/>
        <v>189</v>
      </c>
      <c r="B206" s="37">
        <f t="shared" si="18"/>
        <v>113074</v>
      </c>
      <c r="C206" s="39">
        <f t="shared" si="23"/>
        <v>0</v>
      </c>
      <c r="D206" s="39">
        <f t="shared" si="26"/>
        <v>20891.981563815694</v>
      </c>
      <c r="E206" s="40">
        <f t="shared" si="19"/>
        <v>0</v>
      </c>
      <c r="F206" s="39">
        <f t="shared" si="20"/>
        <v>0</v>
      </c>
      <c r="G206" s="39">
        <f t="shared" si="24"/>
        <v>0</v>
      </c>
      <c r="H206" s="39">
        <f t="shared" si="25"/>
        <v>0</v>
      </c>
      <c r="I206" s="39">
        <f t="shared" si="21"/>
        <v>0</v>
      </c>
      <c r="J206" s="39">
        <f>SUM($H$18:$H206)</f>
        <v>9459.9078190784494</v>
      </c>
    </row>
    <row r="207" spans="1:10">
      <c r="A207" s="36">
        <f t="shared" si="22"/>
        <v>190</v>
      </c>
      <c r="B207" s="37">
        <f t="shared" si="18"/>
        <v>113439</v>
      </c>
      <c r="C207" s="39">
        <f t="shared" si="23"/>
        <v>0</v>
      </c>
      <c r="D207" s="39">
        <f t="shared" si="26"/>
        <v>20891.981563815694</v>
      </c>
      <c r="E207" s="40">
        <f t="shared" si="19"/>
        <v>0</v>
      </c>
      <c r="F207" s="39">
        <f t="shared" si="20"/>
        <v>0</v>
      </c>
      <c r="G207" s="39">
        <f t="shared" si="24"/>
        <v>0</v>
      </c>
      <c r="H207" s="39">
        <f t="shared" si="25"/>
        <v>0</v>
      </c>
      <c r="I207" s="39">
        <f t="shared" si="21"/>
        <v>0</v>
      </c>
      <c r="J207" s="39">
        <f>SUM($H$18:$H207)</f>
        <v>9459.9078190784494</v>
      </c>
    </row>
    <row r="208" spans="1:10">
      <c r="A208" s="36">
        <f t="shared" si="22"/>
        <v>191</v>
      </c>
      <c r="B208" s="37">
        <f t="shared" si="18"/>
        <v>113804</v>
      </c>
      <c r="C208" s="39">
        <f t="shared" si="23"/>
        <v>0</v>
      </c>
      <c r="D208" s="39">
        <f t="shared" si="26"/>
        <v>20891.981563815694</v>
      </c>
      <c r="E208" s="40">
        <f t="shared" si="19"/>
        <v>0</v>
      </c>
      <c r="F208" s="39">
        <f t="shared" si="20"/>
        <v>0</v>
      </c>
      <c r="G208" s="39">
        <f t="shared" si="24"/>
        <v>0</v>
      </c>
      <c r="H208" s="39">
        <f t="shared" si="25"/>
        <v>0</v>
      </c>
      <c r="I208" s="39">
        <f t="shared" si="21"/>
        <v>0</v>
      </c>
      <c r="J208" s="39">
        <f>SUM($H$18:$H208)</f>
        <v>9459.9078190784494</v>
      </c>
    </row>
    <row r="209" spans="1:10">
      <c r="A209" s="36">
        <f t="shared" si="22"/>
        <v>192</v>
      </c>
      <c r="B209" s="37">
        <f t="shared" si="18"/>
        <v>114170</v>
      </c>
      <c r="C209" s="39">
        <f t="shared" si="23"/>
        <v>0</v>
      </c>
      <c r="D209" s="39">
        <f t="shared" si="26"/>
        <v>20891.981563815694</v>
      </c>
      <c r="E209" s="40">
        <f t="shared" si="19"/>
        <v>0</v>
      </c>
      <c r="F209" s="39">
        <f t="shared" si="20"/>
        <v>0</v>
      </c>
      <c r="G209" s="39">
        <f t="shared" si="24"/>
        <v>0</v>
      </c>
      <c r="H209" s="39">
        <f t="shared" si="25"/>
        <v>0</v>
      </c>
      <c r="I209" s="39">
        <f t="shared" si="21"/>
        <v>0</v>
      </c>
      <c r="J209" s="39">
        <f>SUM($H$18:$H209)</f>
        <v>9459.9078190784494</v>
      </c>
    </row>
    <row r="210" spans="1:10">
      <c r="A210" s="36">
        <f t="shared" si="22"/>
        <v>193</v>
      </c>
      <c r="B210" s="37">
        <f t="shared" ref="B210:B273" si="27">IF(Pay_Num&lt;&gt;"",DATE(YEAR(Loan_Start),MONTH(Loan_Start)+(Pay_Num)*12/Num_Pmt_Per_Year,DAY(Loan_Start)),"")</f>
        <v>114535</v>
      </c>
      <c r="C210" s="39">
        <f t="shared" si="23"/>
        <v>0</v>
      </c>
      <c r="D210" s="39">
        <f t="shared" si="26"/>
        <v>20891.981563815694</v>
      </c>
      <c r="E210" s="40">
        <f t="shared" ref="E210:E273" si="28">IF(AND(Pay_Num&lt;&gt;"",Sched_Pay+Scheduled_Extra_Payments&lt;Beg_Bal),Scheduled_Extra_Payments,IF(AND(Pay_Num&lt;&gt;"",Beg_Bal-Sched_Pay&gt;0),Beg_Bal-Sched_Pay,IF(Pay_Num&lt;&gt;"",0,"")))</f>
        <v>0</v>
      </c>
      <c r="F210" s="39">
        <f t="shared" ref="F210:F273" si="29">IF(AND(Pay_Num&lt;&gt;"",Sched_Pay+Extra_Pay&lt;Beg_Bal),Sched_Pay+Extra_Pay,IF(Pay_Num&lt;&gt;"",Beg_Bal,""))</f>
        <v>0</v>
      </c>
      <c r="G210" s="39">
        <f t="shared" si="24"/>
        <v>0</v>
      </c>
      <c r="H210" s="39">
        <f t="shared" si="25"/>
        <v>0</v>
      </c>
      <c r="I210" s="39">
        <f t="shared" ref="I210:I273" si="30">IF(AND(Pay_Num&lt;&gt;"",Sched_Pay+Extra_Pay&lt;Beg_Bal),Beg_Bal-Princ,IF(Pay_Num&lt;&gt;"",0,""))</f>
        <v>0</v>
      </c>
      <c r="J210" s="39">
        <f>SUM($H$18:$H210)</f>
        <v>9459.9078190784494</v>
      </c>
    </row>
    <row r="211" spans="1:10">
      <c r="A211" s="36">
        <f t="shared" ref="A211:A274" si="31">IF(Values_Entered,A210+1,"")</f>
        <v>194</v>
      </c>
      <c r="B211" s="37">
        <f t="shared" si="27"/>
        <v>114900</v>
      </c>
      <c r="C211" s="39">
        <f t="shared" ref="C211:C274" si="32">IF(Pay_Num&lt;&gt;"",I210,"")</f>
        <v>0</v>
      </c>
      <c r="D211" s="39">
        <f t="shared" si="26"/>
        <v>20891.981563815694</v>
      </c>
      <c r="E211" s="40">
        <f t="shared" si="28"/>
        <v>0</v>
      </c>
      <c r="F211" s="39">
        <f t="shared" si="29"/>
        <v>0</v>
      </c>
      <c r="G211" s="39">
        <f t="shared" ref="G211:G274" si="33">IF(Pay_Num&lt;&gt;"",Total_Pay-Int,"")</f>
        <v>0</v>
      </c>
      <c r="H211" s="39">
        <f t="shared" ref="H211:H274" si="34">IF(Pay_Num&lt;&gt;"",Beg_Bal*Interest_Rate/Num_Pmt_Per_Year,"")</f>
        <v>0</v>
      </c>
      <c r="I211" s="39">
        <f t="shared" si="30"/>
        <v>0</v>
      </c>
      <c r="J211" s="39">
        <f>SUM($H$18:$H211)</f>
        <v>9459.9078190784494</v>
      </c>
    </row>
    <row r="212" spans="1:10">
      <c r="A212" s="36">
        <f t="shared" si="31"/>
        <v>195</v>
      </c>
      <c r="B212" s="37">
        <f t="shared" si="27"/>
        <v>115265</v>
      </c>
      <c r="C212" s="39">
        <f t="shared" si="32"/>
        <v>0</v>
      </c>
      <c r="D212" s="39">
        <f t="shared" ref="D212:D275" si="35">IF(Pay_Num&lt;&gt;"",Scheduled_Monthly_Payment,"")</f>
        <v>20891.981563815694</v>
      </c>
      <c r="E212" s="40">
        <f t="shared" si="28"/>
        <v>0</v>
      </c>
      <c r="F212" s="39">
        <f t="shared" si="29"/>
        <v>0</v>
      </c>
      <c r="G212" s="39">
        <f t="shared" si="33"/>
        <v>0</v>
      </c>
      <c r="H212" s="39">
        <f t="shared" si="34"/>
        <v>0</v>
      </c>
      <c r="I212" s="39">
        <f t="shared" si="30"/>
        <v>0</v>
      </c>
      <c r="J212" s="39">
        <f>SUM($H$18:$H212)</f>
        <v>9459.9078190784494</v>
      </c>
    </row>
    <row r="213" spans="1:10">
      <c r="A213" s="36">
        <f t="shared" si="31"/>
        <v>196</v>
      </c>
      <c r="B213" s="37">
        <f t="shared" si="27"/>
        <v>115631</v>
      </c>
      <c r="C213" s="39">
        <f t="shared" si="32"/>
        <v>0</v>
      </c>
      <c r="D213" s="39">
        <f t="shared" si="35"/>
        <v>20891.981563815694</v>
      </c>
      <c r="E213" s="40">
        <f t="shared" si="28"/>
        <v>0</v>
      </c>
      <c r="F213" s="39">
        <f t="shared" si="29"/>
        <v>0</v>
      </c>
      <c r="G213" s="39">
        <f t="shared" si="33"/>
        <v>0</v>
      </c>
      <c r="H213" s="39">
        <f t="shared" si="34"/>
        <v>0</v>
      </c>
      <c r="I213" s="39">
        <f t="shared" si="30"/>
        <v>0</v>
      </c>
      <c r="J213" s="39">
        <f>SUM($H$18:$H213)</f>
        <v>9459.9078190784494</v>
      </c>
    </row>
    <row r="214" spans="1:10">
      <c r="A214" s="36">
        <f t="shared" si="31"/>
        <v>197</v>
      </c>
      <c r="B214" s="37">
        <f t="shared" si="27"/>
        <v>115996</v>
      </c>
      <c r="C214" s="39">
        <f t="shared" si="32"/>
        <v>0</v>
      </c>
      <c r="D214" s="39">
        <f t="shared" si="35"/>
        <v>20891.981563815694</v>
      </c>
      <c r="E214" s="40">
        <f t="shared" si="28"/>
        <v>0</v>
      </c>
      <c r="F214" s="39">
        <f t="shared" si="29"/>
        <v>0</v>
      </c>
      <c r="G214" s="39">
        <f t="shared" si="33"/>
        <v>0</v>
      </c>
      <c r="H214" s="39">
        <f t="shared" si="34"/>
        <v>0</v>
      </c>
      <c r="I214" s="39">
        <f t="shared" si="30"/>
        <v>0</v>
      </c>
      <c r="J214" s="39">
        <f>SUM($H$18:$H214)</f>
        <v>9459.9078190784494</v>
      </c>
    </row>
    <row r="215" spans="1:10">
      <c r="A215" s="36">
        <f t="shared" si="31"/>
        <v>198</v>
      </c>
      <c r="B215" s="37">
        <f t="shared" si="27"/>
        <v>116361</v>
      </c>
      <c r="C215" s="39">
        <f t="shared" si="32"/>
        <v>0</v>
      </c>
      <c r="D215" s="39">
        <f t="shared" si="35"/>
        <v>20891.981563815694</v>
      </c>
      <c r="E215" s="40">
        <f t="shared" si="28"/>
        <v>0</v>
      </c>
      <c r="F215" s="39">
        <f t="shared" si="29"/>
        <v>0</v>
      </c>
      <c r="G215" s="39">
        <f t="shared" si="33"/>
        <v>0</v>
      </c>
      <c r="H215" s="39">
        <f t="shared" si="34"/>
        <v>0</v>
      </c>
      <c r="I215" s="39">
        <f t="shared" si="30"/>
        <v>0</v>
      </c>
      <c r="J215" s="39">
        <f>SUM($H$18:$H215)</f>
        <v>9459.9078190784494</v>
      </c>
    </row>
    <row r="216" spans="1:10">
      <c r="A216" s="36">
        <f t="shared" si="31"/>
        <v>199</v>
      </c>
      <c r="B216" s="37">
        <f t="shared" si="27"/>
        <v>116726</v>
      </c>
      <c r="C216" s="39">
        <f t="shared" si="32"/>
        <v>0</v>
      </c>
      <c r="D216" s="39">
        <f t="shared" si="35"/>
        <v>20891.981563815694</v>
      </c>
      <c r="E216" s="40">
        <f t="shared" si="28"/>
        <v>0</v>
      </c>
      <c r="F216" s="39">
        <f t="shared" si="29"/>
        <v>0</v>
      </c>
      <c r="G216" s="39">
        <f t="shared" si="33"/>
        <v>0</v>
      </c>
      <c r="H216" s="39">
        <f t="shared" si="34"/>
        <v>0</v>
      </c>
      <c r="I216" s="39">
        <f t="shared" si="30"/>
        <v>0</v>
      </c>
      <c r="J216" s="39">
        <f>SUM($H$18:$H216)</f>
        <v>9459.9078190784494</v>
      </c>
    </row>
    <row r="217" spans="1:10">
      <c r="A217" s="36">
        <f t="shared" si="31"/>
        <v>200</v>
      </c>
      <c r="B217" s="37">
        <f t="shared" si="27"/>
        <v>117092</v>
      </c>
      <c r="C217" s="39">
        <f t="shared" si="32"/>
        <v>0</v>
      </c>
      <c r="D217" s="39">
        <f t="shared" si="35"/>
        <v>20891.981563815694</v>
      </c>
      <c r="E217" s="40">
        <f t="shared" si="28"/>
        <v>0</v>
      </c>
      <c r="F217" s="39">
        <f t="shared" si="29"/>
        <v>0</v>
      </c>
      <c r="G217" s="39">
        <f t="shared" si="33"/>
        <v>0</v>
      </c>
      <c r="H217" s="39">
        <f t="shared" si="34"/>
        <v>0</v>
      </c>
      <c r="I217" s="39">
        <f t="shared" si="30"/>
        <v>0</v>
      </c>
      <c r="J217" s="39">
        <f>SUM($H$18:$H217)</f>
        <v>9459.9078190784494</v>
      </c>
    </row>
    <row r="218" spans="1:10">
      <c r="A218" s="36">
        <f t="shared" si="31"/>
        <v>201</v>
      </c>
      <c r="B218" s="37">
        <f t="shared" si="27"/>
        <v>117457</v>
      </c>
      <c r="C218" s="39">
        <f t="shared" si="32"/>
        <v>0</v>
      </c>
      <c r="D218" s="39">
        <f t="shared" si="35"/>
        <v>20891.981563815694</v>
      </c>
      <c r="E218" s="40">
        <f t="shared" si="28"/>
        <v>0</v>
      </c>
      <c r="F218" s="39">
        <f t="shared" si="29"/>
        <v>0</v>
      </c>
      <c r="G218" s="39">
        <f t="shared" si="33"/>
        <v>0</v>
      </c>
      <c r="H218" s="39">
        <f t="shared" si="34"/>
        <v>0</v>
      </c>
      <c r="I218" s="39">
        <f t="shared" si="30"/>
        <v>0</v>
      </c>
      <c r="J218" s="39">
        <f>SUM($H$18:$H218)</f>
        <v>9459.9078190784494</v>
      </c>
    </row>
    <row r="219" spans="1:10">
      <c r="A219" s="36">
        <f t="shared" si="31"/>
        <v>202</v>
      </c>
      <c r="B219" s="37">
        <f t="shared" si="27"/>
        <v>117822</v>
      </c>
      <c r="C219" s="39">
        <f t="shared" si="32"/>
        <v>0</v>
      </c>
      <c r="D219" s="39">
        <f t="shared" si="35"/>
        <v>20891.981563815694</v>
      </c>
      <c r="E219" s="40">
        <f t="shared" si="28"/>
        <v>0</v>
      </c>
      <c r="F219" s="39">
        <f t="shared" si="29"/>
        <v>0</v>
      </c>
      <c r="G219" s="39">
        <f t="shared" si="33"/>
        <v>0</v>
      </c>
      <c r="H219" s="39">
        <f t="shared" si="34"/>
        <v>0</v>
      </c>
      <c r="I219" s="39">
        <f t="shared" si="30"/>
        <v>0</v>
      </c>
      <c r="J219" s="39">
        <f>SUM($H$18:$H219)</f>
        <v>9459.9078190784494</v>
      </c>
    </row>
    <row r="220" spans="1:10">
      <c r="A220" s="36">
        <f t="shared" si="31"/>
        <v>203</v>
      </c>
      <c r="B220" s="37">
        <f t="shared" si="27"/>
        <v>118187</v>
      </c>
      <c r="C220" s="39">
        <f t="shared" si="32"/>
        <v>0</v>
      </c>
      <c r="D220" s="39">
        <f t="shared" si="35"/>
        <v>20891.981563815694</v>
      </c>
      <c r="E220" s="40">
        <f t="shared" si="28"/>
        <v>0</v>
      </c>
      <c r="F220" s="39">
        <f t="shared" si="29"/>
        <v>0</v>
      </c>
      <c r="G220" s="39">
        <f t="shared" si="33"/>
        <v>0</v>
      </c>
      <c r="H220" s="39">
        <f t="shared" si="34"/>
        <v>0</v>
      </c>
      <c r="I220" s="39">
        <f t="shared" si="30"/>
        <v>0</v>
      </c>
      <c r="J220" s="39">
        <f>SUM($H$18:$H220)</f>
        <v>9459.9078190784494</v>
      </c>
    </row>
    <row r="221" spans="1:10">
      <c r="A221" s="36">
        <f t="shared" si="31"/>
        <v>204</v>
      </c>
      <c r="B221" s="37">
        <f t="shared" si="27"/>
        <v>118553</v>
      </c>
      <c r="C221" s="39">
        <f t="shared" si="32"/>
        <v>0</v>
      </c>
      <c r="D221" s="39">
        <f t="shared" si="35"/>
        <v>20891.981563815694</v>
      </c>
      <c r="E221" s="40">
        <f t="shared" si="28"/>
        <v>0</v>
      </c>
      <c r="F221" s="39">
        <f t="shared" si="29"/>
        <v>0</v>
      </c>
      <c r="G221" s="39">
        <f t="shared" si="33"/>
        <v>0</v>
      </c>
      <c r="H221" s="39">
        <f t="shared" si="34"/>
        <v>0</v>
      </c>
      <c r="I221" s="39">
        <f t="shared" si="30"/>
        <v>0</v>
      </c>
      <c r="J221" s="39">
        <f>SUM($H$18:$H221)</f>
        <v>9459.9078190784494</v>
      </c>
    </row>
    <row r="222" spans="1:10">
      <c r="A222" s="36">
        <f t="shared" si="31"/>
        <v>205</v>
      </c>
      <c r="B222" s="37">
        <f t="shared" si="27"/>
        <v>118918</v>
      </c>
      <c r="C222" s="39">
        <f t="shared" si="32"/>
        <v>0</v>
      </c>
      <c r="D222" s="39">
        <f t="shared" si="35"/>
        <v>20891.981563815694</v>
      </c>
      <c r="E222" s="40">
        <f t="shared" si="28"/>
        <v>0</v>
      </c>
      <c r="F222" s="39">
        <f t="shared" si="29"/>
        <v>0</v>
      </c>
      <c r="G222" s="39">
        <f t="shared" si="33"/>
        <v>0</v>
      </c>
      <c r="H222" s="39">
        <f t="shared" si="34"/>
        <v>0</v>
      </c>
      <c r="I222" s="39">
        <f t="shared" si="30"/>
        <v>0</v>
      </c>
      <c r="J222" s="39">
        <f>SUM($H$18:$H222)</f>
        <v>9459.9078190784494</v>
      </c>
    </row>
    <row r="223" spans="1:10">
      <c r="A223" s="36">
        <f t="shared" si="31"/>
        <v>206</v>
      </c>
      <c r="B223" s="37">
        <f t="shared" si="27"/>
        <v>119283</v>
      </c>
      <c r="C223" s="39">
        <f t="shared" si="32"/>
        <v>0</v>
      </c>
      <c r="D223" s="39">
        <f t="shared" si="35"/>
        <v>20891.981563815694</v>
      </c>
      <c r="E223" s="40">
        <f t="shared" si="28"/>
        <v>0</v>
      </c>
      <c r="F223" s="39">
        <f t="shared" si="29"/>
        <v>0</v>
      </c>
      <c r="G223" s="39">
        <f t="shared" si="33"/>
        <v>0</v>
      </c>
      <c r="H223" s="39">
        <f t="shared" si="34"/>
        <v>0</v>
      </c>
      <c r="I223" s="39">
        <f t="shared" si="30"/>
        <v>0</v>
      </c>
      <c r="J223" s="39">
        <f>SUM($H$18:$H223)</f>
        <v>9459.9078190784494</v>
      </c>
    </row>
    <row r="224" spans="1:10">
      <c r="A224" s="36">
        <f t="shared" si="31"/>
        <v>207</v>
      </c>
      <c r="B224" s="37">
        <f t="shared" si="27"/>
        <v>119648</v>
      </c>
      <c r="C224" s="39">
        <f t="shared" si="32"/>
        <v>0</v>
      </c>
      <c r="D224" s="39">
        <f t="shared" si="35"/>
        <v>20891.981563815694</v>
      </c>
      <c r="E224" s="40">
        <f t="shared" si="28"/>
        <v>0</v>
      </c>
      <c r="F224" s="39">
        <f t="shared" si="29"/>
        <v>0</v>
      </c>
      <c r="G224" s="39">
        <f t="shared" si="33"/>
        <v>0</v>
      </c>
      <c r="H224" s="39">
        <f t="shared" si="34"/>
        <v>0</v>
      </c>
      <c r="I224" s="39">
        <f t="shared" si="30"/>
        <v>0</v>
      </c>
      <c r="J224" s="39">
        <f>SUM($H$18:$H224)</f>
        <v>9459.9078190784494</v>
      </c>
    </row>
    <row r="225" spans="1:10">
      <c r="A225" s="36">
        <f t="shared" si="31"/>
        <v>208</v>
      </c>
      <c r="B225" s="37">
        <f t="shared" si="27"/>
        <v>120014</v>
      </c>
      <c r="C225" s="39">
        <f t="shared" si="32"/>
        <v>0</v>
      </c>
      <c r="D225" s="39">
        <f t="shared" si="35"/>
        <v>20891.981563815694</v>
      </c>
      <c r="E225" s="40">
        <f t="shared" si="28"/>
        <v>0</v>
      </c>
      <c r="F225" s="39">
        <f t="shared" si="29"/>
        <v>0</v>
      </c>
      <c r="G225" s="39">
        <f t="shared" si="33"/>
        <v>0</v>
      </c>
      <c r="H225" s="39">
        <f t="shared" si="34"/>
        <v>0</v>
      </c>
      <c r="I225" s="39">
        <f t="shared" si="30"/>
        <v>0</v>
      </c>
      <c r="J225" s="39">
        <f>SUM($H$18:$H225)</f>
        <v>9459.9078190784494</v>
      </c>
    </row>
    <row r="226" spans="1:10">
      <c r="A226" s="36">
        <f t="shared" si="31"/>
        <v>209</v>
      </c>
      <c r="B226" s="37">
        <f t="shared" si="27"/>
        <v>120379</v>
      </c>
      <c r="C226" s="39">
        <f t="shared" si="32"/>
        <v>0</v>
      </c>
      <c r="D226" s="39">
        <f t="shared" si="35"/>
        <v>20891.981563815694</v>
      </c>
      <c r="E226" s="40">
        <f t="shared" si="28"/>
        <v>0</v>
      </c>
      <c r="F226" s="39">
        <f t="shared" si="29"/>
        <v>0</v>
      </c>
      <c r="G226" s="39">
        <f t="shared" si="33"/>
        <v>0</v>
      </c>
      <c r="H226" s="39">
        <f t="shared" si="34"/>
        <v>0</v>
      </c>
      <c r="I226" s="39">
        <f t="shared" si="30"/>
        <v>0</v>
      </c>
      <c r="J226" s="39">
        <f>SUM($H$18:$H226)</f>
        <v>9459.9078190784494</v>
      </c>
    </row>
    <row r="227" spans="1:10">
      <c r="A227" s="36">
        <f t="shared" si="31"/>
        <v>210</v>
      </c>
      <c r="B227" s="37">
        <f t="shared" si="27"/>
        <v>120744</v>
      </c>
      <c r="C227" s="39">
        <f t="shared" si="32"/>
        <v>0</v>
      </c>
      <c r="D227" s="39">
        <f t="shared" si="35"/>
        <v>20891.981563815694</v>
      </c>
      <c r="E227" s="40">
        <f t="shared" si="28"/>
        <v>0</v>
      </c>
      <c r="F227" s="39">
        <f t="shared" si="29"/>
        <v>0</v>
      </c>
      <c r="G227" s="39">
        <f t="shared" si="33"/>
        <v>0</v>
      </c>
      <c r="H227" s="39">
        <f t="shared" si="34"/>
        <v>0</v>
      </c>
      <c r="I227" s="39">
        <f t="shared" si="30"/>
        <v>0</v>
      </c>
      <c r="J227" s="39">
        <f>SUM($H$18:$H227)</f>
        <v>9459.9078190784494</v>
      </c>
    </row>
    <row r="228" spans="1:10">
      <c r="A228" s="36">
        <f t="shared" si="31"/>
        <v>211</v>
      </c>
      <c r="B228" s="37">
        <f t="shared" si="27"/>
        <v>121109</v>
      </c>
      <c r="C228" s="39">
        <f t="shared" si="32"/>
        <v>0</v>
      </c>
      <c r="D228" s="39">
        <f t="shared" si="35"/>
        <v>20891.981563815694</v>
      </c>
      <c r="E228" s="40">
        <f t="shared" si="28"/>
        <v>0</v>
      </c>
      <c r="F228" s="39">
        <f t="shared" si="29"/>
        <v>0</v>
      </c>
      <c r="G228" s="39">
        <f t="shared" si="33"/>
        <v>0</v>
      </c>
      <c r="H228" s="39">
        <f t="shared" si="34"/>
        <v>0</v>
      </c>
      <c r="I228" s="39">
        <f t="shared" si="30"/>
        <v>0</v>
      </c>
      <c r="J228" s="39">
        <f>SUM($H$18:$H228)</f>
        <v>9459.9078190784494</v>
      </c>
    </row>
    <row r="229" spans="1:10">
      <c r="A229" s="36">
        <f t="shared" si="31"/>
        <v>212</v>
      </c>
      <c r="B229" s="37">
        <f t="shared" si="27"/>
        <v>121475</v>
      </c>
      <c r="C229" s="39">
        <f t="shared" si="32"/>
        <v>0</v>
      </c>
      <c r="D229" s="39">
        <f t="shared" si="35"/>
        <v>20891.981563815694</v>
      </c>
      <c r="E229" s="40">
        <f t="shared" si="28"/>
        <v>0</v>
      </c>
      <c r="F229" s="39">
        <f t="shared" si="29"/>
        <v>0</v>
      </c>
      <c r="G229" s="39">
        <f t="shared" si="33"/>
        <v>0</v>
      </c>
      <c r="H229" s="39">
        <f t="shared" si="34"/>
        <v>0</v>
      </c>
      <c r="I229" s="39">
        <f t="shared" si="30"/>
        <v>0</v>
      </c>
      <c r="J229" s="39">
        <f>SUM($H$18:$H229)</f>
        <v>9459.9078190784494</v>
      </c>
    </row>
    <row r="230" spans="1:10">
      <c r="A230" s="36">
        <f t="shared" si="31"/>
        <v>213</v>
      </c>
      <c r="B230" s="37">
        <f t="shared" si="27"/>
        <v>121840</v>
      </c>
      <c r="C230" s="39">
        <f t="shared" si="32"/>
        <v>0</v>
      </c>
      <c r="D230" s="39">
        <f t="shared" si="35"/>
        <v>20891.981563815694</v>
      </c>
      <c r="E230" s="40">
        <f t="shared" si="28"/>
        <v>0</v>
      </c>
      <c r="F230" s="39">
        <f t="shared" si="29"/>
        <v>0</v>
      </c>
      <c r="G230" s="39">
        <f t="shared" si="33"/>
        <v>0</v>
      </c>
      <c r="H230" s="39">
        <f t="shared" si="34"/>
        <v>0</v>
      </c>
      <c r="I230" s="39">
        <f t="shared" si="30"/>
        <v>0</v>
      </c>
      <c r="J230" s="39">
        <f>SUM($H$18:$H230)</f>
        <v>9459.9078190784494</v>
      </c>
    </row>
    <row r="231" spans="1:10">
      <c r="A231" s="36">
        <f t="shared" si="31"/>
        <v>214</v>
      </c>
      <c r="B231" s="37">
        <f t="shared" si="27"/>
        <v>122205</v>
      </c>
      <c r="C231" s="39">
        <f t="shared" si="32"/>
        <v>0</v>
      </c>
      <c r="D231" s="39">
        <f t="shared" si="35"/>
        <v>20891.981563815694</v>
      </c>
      <c r="E231" s="40">
        <f t="shared" si="28"/>
        <v>0</v>
      </c>
      <c r="F231" s="39">
        <f t="shared" si="29"/>
        <v>0</v>
      </c>
      <c r="G231" s="39">
        <f t="shared" si="33"/>
        <v>0</v>
      </c>
      <c r="H231" s="39">
        <f t="shared" si="34"/>
        <v>0</v>
      </c>
      <c r="I231" s="39">
        <f t="shared" si="30"/>
        <v>0</v>
      </c>
      <c r="J231" s="39">
        <f>SUM($H$18:$H231)</f>
        <v>9459.9078190784494</v>
      </c>
    </row>
    <row r="232" spans="1:10">
      <c r="A232" s="36">
        <f t="shared" si="31"/>
        <v>215</v>
      </c>
      <c r="B232" s="37">
        <f t="shared" si="27"/>
        <v>122570</v>
      </c>
      <c r="C232" s="39">
        <f t="shared" si="32"/>
        <v>0</v>
      </c>
      <c r="D232" s="39">
        <f t="shared" si="35"/>
        <v>20891.981563815694</v>
      </c>
      <c r="E232" s="40">
        <f t="shared" si="28"/>
        <v>0</v>
      </c>
      <c r="F232" s="39">
        <f t="shared" si="29"/>
        <v>0</v>
      </c>
      <c r="G232" s="39">
        <f t="shared" si="33"/>
        <v>0</v>
      </c>
      <c r="H232" s="39">
        <f t="shared" si="34"/>
        <v>0</v>
      </c>
      <c r="I232" s="39">
        <f t="shared" si="30"/>
        <v>0</v>
      </c>
      <c r="J232" s="39">
        <f>SUM($H$18:$H232)</f>
        <v>9459.9078190784494</v>
      </c>
    </row>
    <row r="233" spans="1:10">
      <c r="A233" s="36">
        <f t="shared" si="31"/>
        <v>216</v>
      </c>
      <c r="B233" s="37">
        <f t="shared" si="27"/>
        <v>122936</v>
      </c>
      <c r="C233" s="39">
        <f t="shared" si="32"/>
        <v>0</v>
      </c>
      <c r="D233" s="39">
        <f t="shared" si="35"/>
        <v>20891.981563815694</v>
      </c>
      <c r="E233" s="40">
        <f t="shared" si="28"/>
        <v>0</v>
      </c>
      <c r="F233" s="39">
        <f t="shared" si="29"/>
        <v>0</v>
      </c>
      <c r="G233" s="39">
        <f t="shared" si="33"/>
        <v>0</v>
      </c>
      <c r="H233" s="39">
        <f t="shared" si="34"/>
        <v>0</v>
      </c>
      <c r="I233" s="39">
        <f t="shared" si="30"/>
        <v>0</v>
      </c>
      <c r="J233" s="39">
        <f>SUM($H$18:$H233)</f>
        <v>9459.9078190784494</v>
      </c>
    </row>
    <row r="234" spans="1:10">
      <c r="A234" s="36">
        <f t="shared" si="31"/>
        <v>217</v>
      </c>
      <c r="B234" s="37">
        <f t="shared" si="27"/>
        <v>123301</v>
      </c>
      <c r="C234" s="39">
        <f t="shared" si="32"/>
        <v>0</v>
      </c>
      <c r="D234" s="39">
        <f t="shared" si="35"/>
        <v>20891.981563815694</v>
      </c>
      <c r="E234" s="40">
        <f t="shared" si="28"/>
        <v>0</v>
      </c>
      <c r="F234" s="39">
        <f t="shared" si="29"/>
        <v>0</v>
      </c>
      <c r="G234" s="39">
        <f t="shared" si="33"/>
        <v>0</v>
      </c>
      <c r="H234" s="39">
        <f t="shared" si="34"/>
        <v>0</v>
      </c>
      <c r="I234" s="39">
        <f t="shared" si="30"/>
        <v>0</v>
      </c>
      <c r="J234" s="39">
        <f>SUM($H$18:$H234)</f>
        <v>9459.9078190784494</v>
      </c>
    </row>
    <row r="235" spans="1:10">
      <c r="A235" s="36">
        <f t="shared" si="31"/>
        <v>218</v>
      </c>
      <c r="B235" s="37">
        <f t="shared" si="27"/>
        <v>123666</v>
      </c>
      <c r="C235" s="39">
        <f t="shared" si="32"/>
        <v>0</v>
      </c>
      <c r="D235" s="39">
        <f t="shared" si="35"/>
        <v>20891.981563815694</v>
      </c>
      <c r="E235" s="40">
        <f t="shared" si="28"/>
        <v>0</v>
      </c>
      <c r="F235" s="39">
        <f t="shared" si="29"/>
        <v>0</v>
      </c>
      <c r="G235" s="39">
        <f t="shared" si="33"/>
        <v>0</v>
      </c>
      <c r="H235" s="39">
        <f t="shared" si="34"/>
        <v>0</v>
      </c>
      <c r="I235" s="39">
        <f t="shared" si="30"/>
        <v>0</v>
      </c>
      <c r="J235" s="39">
        <f>SUM($H$18:$H235)</f>
        <v>9459.9078190784494</v>
      </c>
    </row>
    <row r="236" spans="1:10">
      <c r="A236" s="36">
        <f t="shared" si="31"/>
        <v>219</v>
      </c>
      <c r="B236" s="37">
        <f t="shared" si="27"/>
        <v>124031</v>
      </c>
      <c r="C236" s="39">
        <f t="shared" si="32"/>
        <v>0</v>
      </c>
      <c r="D236" s="39">
        <f t="shared" si="35"/>
        <v>20891.981563815694</v>
      </c>
      <c r="E236" s="40">
        <f t="shared" si="28"/>
        <v>0</v>
      </c>
      <c r="F236" s="39">
        <f t="shared" si="29"/>
        <v>0</v>
      </c>
      <c r="G236" s="39">
        <f t="shared" si="33"/>
        <v>0</v>
      </c>
      <c r="H236" s="39">
        <f t="shared" si="34"/>
        <v>0</v>
      </c>
      <c r="I236" s="39">
        <f t="shared" si="30"/>
        <v>0</v>
      </c>
      <c r="J236" s="39">
        <f>SUM($H$18:$H236)</f>
        <v>9459.9078190784494</v>
      </c>
    </row>
    <row r="237" spans="1:10">
      <c r="A237" s="36">
        <f t="shared" si="31"/>
        <v>220</v>
      </c>
      <c r="B237" s="37">
        <f t="shared" si="27"/>
        <v>124397</v>
      </c>
      <c r="C237" s="39">
        <f t="shared" si="32"/>
        <v>0</v>
      </c>
      <c r="D237" s="39">
        <f t="shared" si="35"/>
        <v>20891.981563815694</v>
      </c>
      <c r="E237" s="40">
        <f t="shared" si="28"/>
        <v>0</v>
      </c>
      <c r="F237" s="39">
        <f t="shared" si="29"/>
        <v>0</v>
      </c>
      <c r="G237" s="39">
        <f t="shared" si="33"/>
        <v>0</v>
      </c>
      <c r="H237" s="39">
        <f t="shared" si="34"/>
        <v>0</v>
      </c>
      <c r="I237" s="39">
        <f t="shared" si="30"/>
        <v>0</v>
      </c>
      <c r="J237" s="39">
        <f>SUM($H$18:$H237)</f>
        <v>9459.9078190784494</v>
      </c>
    </row>
    <row r="238" spans="1:10">
      <c r="A238" s="36">
        <f t="shared" si="31"/>
        <v>221</v>
      </c>
      <c r="B238" s="37">
        <f t="shared" si="27"/>
        <v>124762</v>
      </c>
      <c r="C238" s="39">
        <f t="shared" si="32"/>
        <v>0</v>
      </c>
      <c r="D238" s="39">
        <f t="shared" si="35"/>
        <v>20891.981563815694</v>
      </c>
      <c r="E238" s="40">
        <f t="shared" si="28"/>
        <v>0</v>
      </c>
      <c r="F238" s="39">
        <f t="shared" si="29"/>
        <v>0</v>
      </c>
      <c r="G238" s="39">
        <f t="shared" si="33"/>
        <v>0</v>
      </c>
      <c r="H238" s="39">
        <f t="shared" si="34"/>
        <v>0</v>
      </c>
      <c r="I238" s="39">
        <f t="shared" si="30"/>
        <v>0</v>
      </c>
      <c r="J238" s="39">
        <f>SUM($H$18:$H238)</f>
        <v>9459.9078190784494</v>
      </c>
    </row>
    <row r="239" spans="1:10">
      <c r="A239" s="36">
        <f t="shared" si="31"/>
        <v>222</v>
      </c>
      <c r="B239" s="37">
        <f t="shared" si="27"/>
        <v>125127</v>
      </c>
      <c r="C239" s="39">
        <f t="shared" si="32"/>
        <v>0</v>
      </c>
      <c r="D239" s="39">
        <f t="shared" si="35"/>
        <v>20891.981563815694</v>
      </c>
      <c r="E239" s="40">
        <f t="shared" si="28"/>
        <v>0</v>
      </c>
      <c r="F239" s="39">
        <f t="shared" si="29"/>
        <v>0</v>
      </c>
      <c r="G239" s="39">
        <f t="shared" si="33"/>
        <v>0</v>
      </c>
      <c r="H239" s="39">
        <f t="shared" si="34"/>
        <v>0</v>
      </c>
      <c r="I239" s="39">
        <f t="shared" si="30"/>
        <v>0</v>
      </c>
      <c r="J239" s="39">
        <f>SUM($H$18:$H239)</f>
        <v>9459.9078190784494</v>
      </c>
    </row>
    <row r="240" spans="1:10">
      <c r="A240" s="36">
        <f t="shared" si="31"/>
        <v>223</v>
      </c>
      <c r="B240" s="37">
        <f t="shared" si="27"/>
        <v>125492</v>
      </c>
      <c r="C240" s="39">
        <f t="shared" si="32"/>
        <v>0</v>
      </c>
      <c r="D240" s="39">
        <f t="shared" si="35"/>
        <v>20891.981563815694</v>
      </c>
      <c r="E240" s="40">
        <f t="shared" si="28"/>
        <v>0</v>
      </c>
      <c r="F240" s="39">
        <f t="shared" si="29"/>
        <v>0</v>
      </c>
      <c r="G240" s="39">
        <f t="shared" si="33"/>
        <v>0</v>
      </c>
      <c r="H240" s="39">
        <f t="shared" si="34"/>
        <v>0</v>
      </c>
      <c r="I240" s="39">
        <f t="shared" si="30"/>
        <v>0</v>
      </c>
      <c r="J240" s="39">
        <f>SUM($H$18:$H240)</f>
        <v>9459.9078190784494</v>
      </c>
    </row>
    <row r="241" spans="1:10">
      <c r="A241" s="36">
        <f t="shared" si="31"/>
        <v>224</v>
      </c>
      <c r="B241" s="37">
        <f t="shared" si="27"/>
        <v>125858</v>
      </c>
      <c r="C241" s="39">
        <f t="shared" si="32"/>
        <v>0</v>
      </c>
      <c r="D241" s="39">
        <f t="shared" si="35"/>
        <v>20891.981563815694</v>
      </c>
      <c r="E241" s="40">
        <f t="shared" si="28"/>
        <v>0</v>
      </c>
      <c r="F241" s="39">
        <f t="shared" si="29"/>
        <v>0</v>
      </c>
      <c r="G241" s="39">
        <f t="shared" si="33"/>
        <v>0</v>
      </c>
      <c r="H241" s="39">
        <f t="shared" si="34"/>
        <v>0</v>
      </c>
      <c r="I241" s="39">
        <f t="shared" si="30"/>
        <v>0</v>
      </c>
      <c r="J241" s="39">
        <f>SUM($H$18:$H241)</f>
        <v>9459.9078190784494</v>
      </c>
    </row>
    <row r="242" spans="1:10">
      <c r="A242" s="36">
        <f t="shared" si="31"/>
        <v>225</v>
      </c>
      <c r="B242" s="37">
        <f t="shared" si="27"/>
        <v>126223</v>
      </c>
      <c r="C242" s="39">
        <f t="shared" si="32"/>
        <v>0</v>
      </c>
      <c r="D242" s="39">
        <f t="shared" si="35"/>
        <v>20891.981563815694</v>
      </c>
      <c r="E242" s="40">
        <f t="shared" si="28"/>
        <v>0</v>
      </c>
      <c r="F242" s="39">
        <f t="shared" si="29"/>
        <v>0</v>
      </c>
      <c r="G242" s="39">
        <f t="shared" si="33"/>
        <v>0</v>
      </c>
      <c r="H242" s="39">
        <f t="shared" si="34"/>
        <v>0</v>
      </c>
      <c r="I242" s="39">
        <f t="shared" si="30"/>
        <v>0</v>
      </c>
      <c r="J242" s="39">
        <f>SUM($H$18:$H242)</f>
        <v>9459.9078190784494</v>
      </c>
    </row>
    <row r="243" spans="1:10">
      <c r="A243" s="36">
        <f t="shared" si="31"/>
        <v>226</v>
      </c>
      <c r="B243" s="37">
        <f t="shared" si="27"/>
        <v>126588</v>
      </c>
      <c r="C243" s="39">
        <f t="shared" si="32"/>
        <v>0</v>
      </c>
      <c r="D243" s="39">
        <f t="shared" si="35"/>
        <v>20891.981563815694</v>
      </c>
      <c r="E243" s="40">
        <f t="shared" si="28"/>
        <v>0</v>
      </c>
      <c r="F243" s="39">
        <f t="shared" si="29"/>
        <v>0</v>
      </c>
      <c r="G243" s="39">
        <f t="shared" si="33"/>
        <v>0</v>
      </c>
      <c r="H243" s="39">
        <f t="shared" si="34"/>
        <v>0</v>
      </c>
      <c r="I243" s="39">
        <f t="shared" si="30"/>
        <v>0</v>
      </c>
      <c r="J243" s="39">
        <f>SUM($H$18:$H243)</f>
        <v>9459.9078190784494</v>
      </c>
    </row>
    <row r="244" spans="1:10">
      <c r="A244" s="36">
        <f t="shared" si="31"/>
        <v>227</v>
      </c>
      <c r="B244" s="37">
        <f t="shared" si="27"/>
        <v>126953</v>
      </c>
      <c r="C244" s="39">
        <f t="shared" si="32"/>
        <v>0</v>
      </c>
      <c r="D244" s="39">
        <f t="shared" si="35"/>
        <v>20891.981563815694</v>
      </c>
      <c r="E244" s="40">
        <f t="shared" si="28"/>
        <v>0</v>
      </c>
      <c r="F244" s="39">
        <f t="shared" si="29"/>
        <v>0</v>
      </c>
      <c r="G244" s="39">
        <f t="shared" si="33"/>
        <v>0</v>
      </c>
      <c r="H244" s="39">
        <f t="shared" si="34"/>
        <v>0</v>
      </c>
      <c r="I244" s="39">
        <f t="shared" si="30"/>
        <v>0</v>
      </c>
      <c r="J244" s="39">
        <f>SUM($H$18:$H244)</f>
        <v>9459.9078190784494</v>
      </c>
    </row>
    <row r="245" spans="1:10">
      <c r="A245" s="36">
        <f t="shared" si="31"/>
        <v>228</v>
      </c>
      <c r="B245" s="37">
        <f t="shared" si="27"/>
        <v>127319</v>
      </c>
      <c r="C245" s="39">
        <f t="shared" si="32"/>
        <v>0</v>
      </c>
      <c r="D245" s="39">
        <f t="shared" si="35"/>
        <v>20891.981563815694</v>
      </c>
      <c r="E245" s="40">
        <f t="shared" si="28"/>
        <v>0</v>
      </c>
      <c r="F245" s="39">
        <f t="shared" si="29"/>
        <v>0</v>
      </c>
      <c r="G245" s="39">
        <f t="shared" si="33"/>
        <v>0</v>
      </c>
      <c r="H245" s="39">
        <f t="shared" si="34"/>
        <v>0</v>
      </c>
      <c r="I245" s="39">
        <f t="shared" si="30"/>
        <v>0</v>
      </c>
      <c r="J245" s="39">
        <f>SUM($H$18:$H245)</f>
        <v>9459.9078190784494</v>
      </c>
    </row>
    <row r="246" spans="1:10">
      <c r="A246" s="36">
        <f t="shared" si="31"/>
        <v>229</v>
      </c>
      <c r="B246" s="37">
        <f t="shared" si="27"/>
        <v>127684</v>
      </c>
      <c r="C246" s="39">
        <f t="shared" si="32"/>
        <v>0</v>
      </c>
      <c r="D246" s="39">
        <f t="shared" si="35"/>
        <v>20891.981563815694</v>
      </c>
      <c r="E246" s="40">
        <f t="shared" si="28"/>
        <v>0</v>
      </c>
      <c r="F246" s="39">
        <f t="shared" si="29"/>
        <v>0</v>
      </c>
      <c r="G246" s="39">
        <f t="shared" si="33"/>
        <v>0</v>
      </c>
      <c r="H246" s="39">
        <f t="shared" si="34"/>
        <v>0</v>
      </c>
      <c r="I246" s="39">
        <f t="shared" si="30"/>
        <v>0</v>
      </c>
      <c r="J246" s="39">
        <f>SUM($H$18:$H246)</f>
        <v>9459.9078190784494</v>
      </c>
    </row>
    <row r="247" spans="1:10">
      <c r="A247" s="36">
        <f t="shared" si="31"/>
        <v>230</v>
      </c>
      <c r="B247" s="37">
        <f t="shared" si="27"/>
        <v>128049</v>
      </c>
      <c r="C247" s="39">
        <f t="shared" si="32"/>
        <v>0</v>
      </c>
      <c r="D247" s="39">
        <f t="shared" si="35"/>
        <v>20891.981563815694</v>
      </c>
      <c r="E247" s="40">
        <f t="shared" si="28"/>
        <v>0</v>
      </c>
      <c r="F247" s="39">
        <f t="shared" si="29"/>
        <v>0</v>
      </c>
      <c r="G247" s="39">
        <f t="shared" si="33"/>
        <v>0</v>
      </c>
      <c r="H247" s="39">
        <f t="shared" si="34"/>
        <v>0</v>
      </c>
      <c r="I247" s="39">
        <f t="shared" si="30"/>
        <v>0</v>
      </c>
      <c r="J247" s="39">
        <f>SUM($H$18:$H247)</f>
        <v>9459.9078190784494</v>
      </c>
    </row>
    <row r="248" spans="1:10">
      <c r="A248" s="36">
        <f t="shared" si="31"/>
        <v>231</v>
      </c>
      <c r="B248" s="37">
        <f t="shared" si="27"/>
        <v>128414</v>
      </c>
      <c r="C248" s="39">
        <f t="shared" si="32"/>
        <v>0</v>
      </c>
      <c r="D248" s="39">
        <f t="shared" si="35"/>
        <v>20891.981563815694</v>
      </c>
      <c r="E248" s="40">
        <f t="shared" si="28"/>
        <v>0</v>
      </c>
      <c r="F248" s="39">
        <f t="shared" si="29"/>
        <v>0</v>
      </c>
      <c r="G248" s="39">
        <f t="shared" si="33"/>
        <v>0</v>
      </c>
      <c r="H248" s="39">
        <f t="shared" si="34"/>
        <v>0</v>
      </c>
      <c r="I248" s="39">
        <f t="shared" si="30"/>
        <v>0</v>
      </c>
      <c r="J248" s="39">
        <f>SUM($H$18:$H248)</f>
        <v>9459.9078190784494</v>
      </c>
    </row>
    <row r="249" spans="1:10">
      <c r="A249" s="36">
        <f t="shared" si="31"/>
        <v>232</v>
      </c>
      <c r="B249" s="37">
        <f t="shared" si="27"/>
        <v>128780</v>
      </c>
      <c r="C249" s="39">
        <f t="shared" si="32"/>
        <v>0</v>
      </c>
      <c r="D249" s="39">
        <f t="shared" si="35"/>
        <v>20891.981563815694</v>
      </c>
      <c r="E249" s="40">
        <f t="shared" si="28"/>
        <v>0</v>
      </c>
      <c r="F249" s="39">
        <f t="shared" si="29"/>
        <v>0</v>
      </c>
      <c r="G249" s="39">
        <f t="shared" si="33"/>
        <v>0</v>
      </c>
      <c r="H249" s="39">
        <f t="shared" si="34"/>
        <v>0</v>
      </c>
      <c r="I249" s="39">
        <f t="shared" si="30"/>
        <v>0</v>
      </c>
      <c r="J249" s="39">
        <f>SUM($H$18:$H249)</f>
        <v>9459.9078190784494</v>
      </c>
    </row>
    <row r="250" spans="1:10">
      <c r="A250" s="36">
        <f t="shared" si="31"/>
        <v>233</v>
      </c>
      <c r="B250" s="37">
        <f t="shared" si="27"/>
        <v>129145</v>
      </c>
      <c r="C250" s="39">
        <f t="shared" si="32"/>
        <v>0</v>
      </c>
      <c r="D250" s="39">
        <f t="shared" si="35"/>
        <v>20891.981563815694</v>
      </c>
      <c r="E250" s="40">
        <f t="shared" si="28"/>
        <v>0</v>
      </c>
      <c r="F250" s="39">
        <f t="shared" si="29"/>
        <v>0</v>
      </c>
      <c r="G250" s="39">
        <f t="shared" si="33"/>
        <v>0</v>
      </c>
      <c r="H250" s="39">
        <f t="shared" si="34"/>
        <v>0</v>
      </c>
      <c r="I250" s="39">
        <f t="shared" si="30"/>
        <v>0</v>
      </c>
      <c r="J250" s="39">
        <f>SUM($H$18:$H250)</f>
        <v>9459.9078190784494</v>
      </c>
    </row>
    <row r="251" spans="1:10">
      <c r="A251" s="36">
        <f t="shared" si="31"/>
        <v>234</v>
      </c>
      <c r="B251" s="37">
        <f t="shared" si="27"/>
        <v>129510</v>
      </c>
      <c r="C251" s="39">
        <f t="shared" si="32"/>
        <v>0</v>
      </c>
      <c r="D251" s="39">
        <f t="shared" si="35"/>
        <v>20891.981563815694</v>
      </c>
      <c r="E251" s="40">
        <f t="shared" si="28"/>
        <v>0</v>
      </c>
      <c r="F251" s="39">
        <f t="shared" si="29"/>
        <v>0</v>
      </c>
      <c r="G251" s="39">
        <f t="shared" si="33"/>
        <v>0</v>
      </c>
      <c r="H251" s="39">
        <f t="shared" si="34"/>
        <v>0</v>
      </c>
      <c r="I251" s="39">
        <f t="shared" si="30"/>
        <v>0</v>
      </c>
      <c r="J251" s="39">
        <f>SUM($H$18:$H251)</f>
        <v>9459.9078190784494</v>
      </c>
    </row>
    <row r="252" spans="1:10">
      <c r="A252" s="36">
        <f t="shared" si="31"/>
        <v>235</v>
      </c>
      <c r="B252" s="37">
        <f t="shared" si="27"/>
        <v>129875</v>
      </c>
      <c r="C252" s="39">
        <f t="shared" si="32"/>
        <v>0</v>
      </c>
      <c r="D252" s="39">
        <f t="shared" si="35"/>
        <v>20891.981563815694</v>
      </c>
      <c r="E252" s="40">
        <f t="shared" si="28"/>
        <v>0</v>
      </c>
      <c r="F252" s="39">
        <f t="shared" si="29"/>
        <v>0</v>
      </c>
      <c r="G252" s="39">
        <f t="shared" si="33"/>
        <v>0</v>
      </c>
      <c r="H252" s="39">
        <f t="shared" si="34"/>
        <v>0</v>
      </c>
      <c r="I252" s="39">
        <f t="shared" si="30"/>
        <v>0</v>
      </c>
      <c r="J252" s="39">
        <f>SUM($H$18:$H252)</f>
        <v>9459.9078190784494</v>
      </c>
    </row>
    <row r="253" spans="1:10">
      <c r="A253" s="36">
        <f t="shared" si="31"/>
        <v>236</v>
      </c>
      <c r="B253" s="37">
        <f t="shared" si="27"/>
        <v>130241</v>
      </c>
      <c r="C253" s="39">
        <f t="shared" si="32"/>
        <v>0</v>
      </c>
      <c r="D253" s="39">
        <f t="shared" si="35"/>
        <v>20891.981563815694</v>
      </c>
      <c r="E253" s="40">
        <f t="shared" si="28"/>
        <v>0</v>
      </c>
      <c r="F253" s="39">
        <f t="shared" si="29"/>
        <v>0</v>
      </c>
      <c r="G253" s="39">
        <f t="shared" si="33"/>
        <v>0</v>
      </c>
      <c r="H253" s="39">
        <f t="shared" si="34"/>
        <v>0</v>
      </c>
      <c r="I253" s="39">
        <f t="shared" si="30"/>
        <v>0</v>
      </c>
      <c r="J253" s="39">
        <f>SUM($H$18:$H253)</f>
        <v>9459.9078190784494</v>
      </c>
    </row>
    <row r="254" spans="1:10">
      <c r="A254" s="36">
        <f t="shared" si="31"/>
        <v>237</v>
      </c>
      <c r="B254" s="37">
        <f t="shared" si="27"/>
        <v>130606</v>
      </c>
      <c r="C254" s="39">
        <f t="shared" si="32"/>
        <v>0</v>
      </c>
      <c r="D254" s="39">
        <f t="shared" si="35"/>
        <v>20891.981563815694</v>
      </c>
      <c r="E254" s="40">
        <f t="shared" si="28"/>
        <v>0</v>
      </c>
      <c r="F254" s="39">
        <f t="shared" si="29"/>
        <v>0</v>
      </c>
      <c r="G254" s="39">
        <f t="shared" si="33"/>
        <v>0</v>
      </c>
      <c r="H254" s="39">
        <f t="shared" si="34"/>
        <v>0</v>
      </c>
      <c r="I254" s="39">
        <f t="shared" si="30"/>
        <v>0</v>
      </c>
      <c r="J254" s="39">
        <f>SUM($H$18:$H254)</f>
        <v>9459.9078190784494</v>
      </c>
    </row>
    <row r="255" spans="1:10">
      <c r="A255" s="36">
        <f t="shared" si="31"/>
        <v>238</v>
      </c>
      <c r="B255" s="37">
        <f t="shared" si="27"/>
        <v>130971</v>
      </c>
      <c r="C255" s="39">
        <f t="shared" si="32"/>
        <v>0</v>
      </c>
      <c r="D255" s="39">
        <f t="shared" si="35"/>
        <v>20891.981563815694</v>
      </c>
      <c r="E255" s="40">
        <f t="shared" si="28"/>
        <v>0</v>
      </c>
      <c r="F255" s="39">
        <f t="shared" si="29"/>
        <v>0</v>
      </c>
      <c r="G255" s="39">
        <f t="shared" si="33"/>
        <v>0</v>
      </c>
      <c r="H255" s="39">
        <f t="shared" si="34"/>
        <v>0</v>
      </c>
      <c r="I255" s="39">
        <f t="shared" si="30"/>
        <v>0</v>
      </c>
      <c r="J255" s="39">
        <f>SUM($H$18:$H255)</f>
        <v>9459.9078190784494</v>
      </c>
    </row>
    <row r="256" spans="1:10">
      <c r="A256" s="36">
        <f t="shared" si="31"/>
        <v>239</v>
      </c>
      <c r="B256" s="37">
        <f t="shared" si="27"/>
        <v>131336</v>
      </c>
      <c r="C256" s="39">
        <f t="shared" si="32"/>
        <v>0</v>
      </c>
      <c r="D256" s="39">
        <f t="shared" si="35"/>
        <v>20891.981563815694</v>
      </c>
      <c r="E256" s="40">
        <f t="shared" si="28"/>
        <v>0</v>
      </c>
      <c r="F256" s="39">
        <f t="shared" si="29"/>
        <v>0</v>
      </c>
      <c r="G256" s="39">
        <f t="shared" si="33"/>
        <v>0</v>
      </c>
      <c r="H256" s="39">
        <f t="shared" si="34"/>
        <v>0</v>
      </c>
      <c r="I256" s="39">
        <f t="shared" si="30"/>
        <v>0</v>
      </c>
      <c r="J256" s="39">
        <f>SUM($H$18:$H256)</f>
        <v>9459.9078190784494</v>
      </c>
    </row>
    <row r="257" spans="1:10">
      <c r="A257" s="36">
        <f t="shared" si="31"/>
        <v>240</v>
      </c>
      <c r="B257" s="37">
        <f t="shared" si="27"/>
        <v>131702</v>
      </c>
      <c r="C257" s="39">
        <f t="shared" si="32"/>
        <v>0</v>
      </c>
      <c r="D257" s="39">
        <f t="shared" si="35"/>
        <v>20891.981563815694</v>
      </c>
      <c r="E257" s="40">
        <f t="shared" si="28"/>
        <v>0</v>
      </c>
      <c r="F257" s="39">
        <f t="shared" si="29"/>
        <v>0</v>
      </c>
      <c r="G257" s="39">
        <f t="shared" si="33"/>
        <v>0</v>
      </c>
      <c r="H257" s="39">
        <f t="shared" si="34"/>
        <v>0</v>
      </c>
      <c r="I257" s="39">
        <f t="shared" si="30"/>
        <v>0</v>
      </c>
      <c r="J257" s="39">
        <f>SUM($H$18:$H257)</f>
        <v>9459.9078190784494</v>
      </c>
    </row>
    <row r="258" spans="1:10">
      <c r="A258" s="36">
        <f t="shared" si="31"/>
        <v>241</v>
      </c>
      <c r="B258" s="37">
        <f t="shared" si="27"/>
        <v>132067</v>
      </c>
      <c r="C258" s="39">
        <f t="shared" si="32"/>
        <v>0</v>
      </c>
      <c r="D258" s="39">
        <f t="shared" si="35"/>
        <v>20891.981563815694</v>
      </c>
      <c r="E258" s="40">
        <f t="shared" si="28"/>
        <v>0</v>
      </c>
      <c r="F258" s="39">
        <f t="shared" si="29"/>
        <v>0</v>
      </c>
      <c r="G258" s="39">
        <f t="shared" si="33"/>
        <v>0</v>
      </c>
      <c r="H258" s="39">
        <f t="shared" si="34"/>
        <v>0</v>
      </c>
      <c r="I258" s="39">
        <f t="shared" si="30"/>
        <v>0</v>
      </c>
      <c r="J258" s="39">
        <f>SUM($H$18:$H258)</f>
        <v>9459.9078190784494</v>
      </c>
    </row>
    <row r="259" spans="1:10">
      <c r="A259" s="36">
        <f t="shared" si="31"/>
        <v>242</v>
      </c>
      <c r="B259" s="37">
        <f t="shared" si="27"/>
        <v>132432</v>
      </c>
      <c r="C259" s="39">
        <f t="shared" si="32"/>
        <v>0</v>
      </c>
      <c r="D259" s="39">
        <f t="shared" si="35"/>
        <v>20891.981563815694</v>
      </c>
      <c r="E259" s="40">
        <f t="shared" si="28"/>
        <v>0</v>
      </c>
      <c r="F259" s="39">
        <f t="shared" si="29"/>
        <v>0</v>
      </c>
      <c r="G259" s="39">
        <f t="shared" si="33"/>
        <v>0</v>
      </c>
      <c r="H259" s="39">
        <f t="shared" si="34"/>
        <v>0</v>
      </c>
      <c r="I259" s="39">
        <f t="shared" si="30"/>
        <v>0</v>
      </c>
      <c r="J259" s="39">
        <f>SUM($H$18:$H259)</f>
        <v>9459.9078190784494</v>
      </c>
    </row>
    <row r="260" spans="1:10">
      <c r="A260" s="36">
        <f t="shared" si="31"/>
        <v>243</v>
      </c>
      <c r="B260" s="37">
        <f t="shared" si="27"/>
        <v>132797</v>
      </c>
      <c r="C260" s="39">
        <f t="shared" si="32"/>
        <v>0</v>
      </c>
      <c r="D260" s="39">
        <f t="shared" si="35"/>
        <v>20891.981563815694</v>
      </c>
      <c r="E260" s="40">
        <f t="shared" si="28"/>
        <v>0</v>
      </c>
      <c r="F260" s="39">
        <f t="shared" si="29"/>
        <v>0</v>
      </c>
      <c r="G260" s="39">
        <f t="shared" si="33"/>
        <v>0</v>
      </c>
      <c r="H260" s="39">
        <f t="shared" si="34"/>
        <v>0</v>
      </c>
      <c r="I260" s="39">
        <f t="shared" si="30"/>
        <v>0</v>
      </c>
      <c r="J260" s="39">
        <f>SUM($H$18:$H260)</f>
        <v>9459.9078190784494</v>
      </c>
    </row>
    <row r="261" spans="1:10">
      <c r="A261" s="36">
        <f t="shared" si="31"/>
        <v>244</v>
      </c>
      <c r="B261" s="37">
        <f t="shared" si="27"/>
        <v>133163</v>
      </c>
      <c r="C261" s="39">
        <f t="shared" si="32"/>
        <v>0</v>
      </c>
      <c r="D261" s="39">
        <f t="shared" si="35"/>
        <v>20891.981563815694</v>
      </c>
      <c r="E261" s="40">
        <f t="shared" si="28"/>
        <v>0</v>
      </c>
      <c r="F261" s="39">
        <f t="shared" si="29"/>
        <v>0</v>
      </c>
      <c r="G261" s="39">
        <f t="shared" si="33"/>
        <v>0</v>
      </c>
      <c r="H261" s="39">
        <f t="shared" si="34"/>
        <v>0</v>
      </c>
      <c r="I261" s="39">
        <f t="shared" si="30"/>
        <v>0</v>
      </c>
      <c r="J261" s="39">
        <f>SUM($H$18:$H261)</f>
        <v>9459.9078190784494</v>
      </c>
    </row>
    <row r="262" spans="1:10">
      <c r="A262" s="36">
        <f t="shared" si="31"/>
        <v>245</v>
      </c>
      <c r="B262" s="37">
        <f t="shared" si="27"/>
        <v>133528</v>
      </c>
      <c r="C262" s="39">
        <f t="shared" si="32"/>
        <v>0</v>
      </c>
      <c r="D262" s="39">
        <f t="shared" si="35"/>
        <v>20891.981563815694</v>
      </c>
      <c r="E262" s="40">
        <f t="shared" si="28"/>
        <v>0</v>
      </c>
      <c r="F262" s="39">
        <f t="shared" si="29"/>
        <v>0</v>
      </c>
      <c r="G262" s="39">
        <f t="shared" si="33"/>
        <v>0</v>
      </c>
      <c r="H262" s="39">
        <f t="shared" si="34"/>
        <v>0</v>
      </c>
      <c r="I262" s="39">
        <f t="shared" si="30"/>
        <v>0</v>
      </c>
      <c r="J262" s="39">
        <f>SUM($H$18:$H262)</f>
        <v>9459.9078190784494</v>
      </c>
    </row>
    <row r="263" spans="1:10">
      <c r="A263" s="36">
        <f t="shared" si="31"/>
        <v>246</v>
      </c>
      <c r="B263" s="37">
        <f t="shared" si="27"/>
        <v>133893</v>
      </c>
      <c r="C263" s="39">
        <f t="shared" si="32"/>
        <v>0</v>
      </c>
      <c r="D263" s="39">
        <f t="shared" si="35"/>
        <v>20891.981563815694</v>
      </c>
      <c r="E263" s="40">
        <f t="shared" si="28"/>
        <v>0</v>
      </c>
      <c r="F263" s="39">
        <f t="shared" si="29"/>
        <v>0</v>
      </c>
      <c r="G263" s="39">
        <f t="shared" si="33"/>
        <v>0</v>
      </c>
      <c r="H263" s="39">
        <f t="shared" si="34"/>
        <v>0</v>
      </c>
      <c r="I263" s="39">
        <f t="shared" si="30"/>
        <v>0</v>
      </c>
      <c r="J263" s="39">
        <f>SUM($H$18:$H263)</f>
        <v>9459.9078190784494</v>
      </c>
    </row>
    <row r="264" spans="1:10">
      <c r="A264" s="36">
        <f t="shared" si="31"/>
        <v>247</v>
      </c>
      <c r="B264" s="37">
        <f t="shared" si="27"/>
        <v>134258</v>
      </c>
      <c r="C264" s="39">
        <f t="shared" si="32"/>
        <v>0</v>
      </c>
      <c r="D264" s="39">
        <f t="shared" si="35"/>
        <v>20891.981563815694</v>
      </c>
      <c r="E264" s="40">
        <f t="shared" si="28"/>
        <v>0</v>
      </c>
      <c r="F264" s="39">
        <f t="shared" si="29"/>
        <v>0</v>
      </c>
      <c r="G264" s="39">
        <f t="shared" si="33"/>
        <v>0</v>
      </c>
      <c r="H264" s="39">
        <f t="shared" si="34"/>
        <v>0</v>
      </c>
      <c r="I264" s="39">
        <f t="shared" si="30"/>
        <v>0</v>
      </c>
      <c r="J264" s="39">
        <f>SUM($H$18:$H264)</f>
        <v>9459.9078190784494</v>
      </c>
    </row>
    <row r="265" spans="1:10">
      <c r="A265" s="36">
        <f t="shared" si="31"/>
        <v>248</v>
      </c>
      <c r="B265" s="37">
        <f t="shared" si="27"/>
        <v>134624</v>
      </c>
      <c r="C265" s="39">
        <f t="shared" si="32"/>
        <v>0</v>
      </c>
      <c r="D265" s="39">
        <f t="shared" si="35"/>
        <v>20891.981563815694</v>
      </c>
      <c r="E265" s="40">
        <f t="shared" si="28"/>
        <v>0</v>
      </c>
      <c r="F265" s="39">
        <f t="shared" si="29"/>
        <v>0</v>
      </c>
      <c r="G265" s="39">
        <f t="shared" si="33"/>
        <v>0</v>
      </c>
      <c r="H265" s="39">
        <f t="shared" si="34"/>
        <v>0</v>
      </c>
      <c r="I265" s="39">
        <f t="shared" si="30"/>
        <v>0</v>
      </c>
      <c r="J265" s="39">
        <f>SUM($H$18:$H265)</f>
        <v>9459.9078190784494</v>
      </c>
    </row>
    <row r="266" spans="1:10">
      <c r="A266" s="36">
        <f t="shared" si="31"/>
        <v>249</v>
      </c>
      <c r="B266" s="37">
        <f t="shared" si="27"/>
        <v>134989</v>
      </c>
      <c r="C266" s="39">
        <f t="shared" si="32"/>
        <v>0</v>
      </c>
      <c r="D266" s="39">
        <f t="shared" si="35"/>
        <v>20891.981563815694</v>
      </c>
      <c r="E266" s="40">
        <f t="shared" si="28"/>
        <v>0</v>
      </c>
      <c r="F266" s="39">
        <f t="shared" si="29"/>
        <v>0</v>
      </c>
      <c r="G266" s="39">
        <f t="shared" si="33"/>
        <v>0</v>
      </c>
      <c r="H266" s="39">
        <f t="shared" si="34"/>
        <v>0</v>
      </c>
      <c r="I266" s="39">
        <f t="shared" si="30"/>
        <v>0</v>
      </c>
      <c r="J266" s="39">
        <f>SUM($H$18:$H266)</f>
        <v>9459.9078190784494</v>
      </c>
    </row>
    <row r="267" spans="1:10">
      <c r="A267" s="36">
        <f t="shared" si="31"/>
        <v>250</v>
      </c>
      <c r="B267" s="37">
        <f t="shared" si="27"/>
        <v>135354</v>
      </c>
      <c r="C267" s="39">
        <f t="shared" si="32"/>
        <v>0</v>
      </c>
      <c r="D267" s="39">
        <f t="shared" si="35"/>
        <v>20891.981563815694</v>
      </c>
      <c r="E267" s="40">
        <f t="shared" si="28"/>
        <v>0</v>
      </c>
      <c r="F267" s="39">
        <f t="shared" si="29"/>
        <v>0</v>
      </c>
      <c r="G267" s="39">
        <f t="shared" si="33"/>
        <v>0</v>
      </c>
      <c r="H267" s="39">
        <f t="shared" si="34"/>
        <v>0</v>
      </c>
      <c r="I267" s="39">
        <f t="shared" si="30"/>
        <v>0</v>
      </c>
      <c r="J267" s="39">
        <f>SUM($H$18:$H267)</f>
        <v>9459.9078190784494</v>
      </c>
    </row>
    <row r="268" spans="1:10">
      <c r="A268" s="36">
        <f t="shared" si="31"/>
        <v>251</v>
      </c>
      <c r="B268" s="37">
        <f t="shared" si="27"/>
        <v>135719</v>
      </c>
      <c r="C268" s="39">
        <f t="shared" si="32"/>
        <v>0</v>
      </c>
      <c r="D268" s="39">
        <f t="shared" si="35"/>
        <v>20891.981563815694</v>
      </c>
      <c r="E268" s="40">
        <f t="shared" si="28"/>
        <v>0</v>
      </c>
      <c r="F268" s="39">
        <f t="shared" si="29"/>
        <v>0</v>
      </c>
      <c r="G268" s="39">
        <f t="shared" si="33"/>
        <v>0</v>
      </c>
      <c r="H268" s="39">
        <f t="shared" si="34"/>
        <v>0</v>
      </c>
      <c r="I268" s="39">
        <f t="shared" si="30"/>
        <v>0</v>
      </c>
      <c r="J268" s="39">
        <f>SUM($H$18:$H268)</f>
        <v>9459.9078190784494</v>
      </c>
    </row>
    <row r="269" spans="1:10">
      <c r="A269" s="36">
        <f t="shared" si="31"/>
        <v>252</v>
      </c>
      <c r="B269" s="37">
        <f t="shared" si="27"/>
        <v>136085</v>
      </c>
      <c r="C269" s="39">
        <f t="shared" si="32"/>
        <v>0</v>
      </c>
      <c r="D269" s="39">
        <f t="shared" si="35"/>
        <v>20891.981563815694</v>
      </c>
      <c r="E269" s="40">
        <f t="shared" si="28"/>
        <v>0</v>
      </c>
      <c r="F269" s="39">
        <f t="shared" si="29"/>
        <v>0</v>
      </c>
      <c r="G269" s="39">
        <f t="shared" si="33"/>
        <v>0</v>
      </c>
      <c r="H269" s="39">
        <f t="shared" si="34"/>
        <v>0</v>
      </c>
      <c r="I269" s="39">
        <f t="shared" si="30"/>
        <v>0</v>
      </c>
      <c r="J269" s="39">
        <f>SUM($H$18:$H269)</f>
        <v>9459.9078190784494</v>
      </c>
    </row>
    <row r="270" spans="1:10">
      <c r="A270" s="36">
        <f t="shared" si="31"/>
        <v>253</v>
      </c>
      <c r="B270" s="37">
        <f t="shared" si="27"/>
        <v>136450</v>
      </c>
      <c r="C270" s="39">
        <f t="shared" si="32"/>
        <v>0</v>
      </c>
      <c r="D270" s="39">
        <f t="shared" si="35"/>
        <v>20891.981563815694</v>
      </c>
      <c r="E270" s="40">
        <f t="shared" si="28"/>
        <v>0</v>
      </c>
      <c r="F270" s="39">
        <f t="shared" si="29"/>
        <v>0</v>
      </c>
      <c r="G270" s="39">
        <f t="shared" si="33"/>
        <v>0</v>
      </c>
      <c r="H270" s="39">
        <f t="shared" si="34"/>
        <v>0</v>
      </c>
      <c r="I270" s="39">
        <f t="shared" si="30"/>
        <v>0</v>
      </c>
      <c r="J270" s="39">
        <f>SUM($H$18:$H270)</f>
        <v>9459.9078190784494</v>
      </c>
    </row>
    <row r="271" spans="1:10">
      <c r="A271" s="36">
        <f t="shared" si="31"/>
        <v>254</v>
      </c>
      <c r="B271" s="37">
        <f t="shared" si="27"/>
        <v>136815</v>
      </c>
      <c r="C271" s="39">
        <f t="shared" si="32"/>
        <v>0</v>
      </c>
      <c r="D271" s="39">
        <f t="shared" si="35"/>
        <v>20891.981563815694</v>
      </c>
      <c r="E271" s="40">
        <f t="shared" si="28"/>
        <v>0</v>
      </c>
      <c r="F271" s="39">
        <f t="shared" si="29"/>
        <v>0</v>
      </c>
      <c r="G271" s="39">
        <f t="shared" si="33"/>
        <v>0</v>
      </c>
      <c r="H271" s="39">
        <f t="shared" si="34"/>
        <v>0</v>
      </c>
      <c r="I271" s="39">
        <f t="shared" si="30"/>
        <v>0</v>
      </c>
      <c r="J271" s="39">
        <f>SUM($H$18:$H271)</f>
        <v>9459.9078190784494</v>
      </c>
    </row>
    <row r="272" spans="1:10">
      <c r="A272" s="36">
        <f t="shared" si="31"/>
        <v>255</v>
      </c>
      <c r="B272" s="37">
        <f t="shared" si="27"/>
        <v>137180</v>
      </c>
      <c r="C272" s="39">
        <f t="shared" si="32"/>
        <v>0</v>
      </c>
      <c r="D272" s="39">
        <f t="shared" si="35"/>
        <v>20891.981563815694</v>
      </c>
      <c r="E272" s="40">
        <f t="shared" si="28"/>
        <v>0</v>
      </c>
      <c r="F272" s="39">
        <f t="shared" si="29"/>
        <v>0</v>
      </c>
      <c r="G272" s="39">
        <f t="shared" si="33"/>
        <v>0</v>
      </c>
      <c r="H272" s="39">
        <f t="shared" si="34"/>
        <v>0</v>
      </c>
      <c r="I272" s="39">
        <f t="shared" si="30"/>
        <v>0</v>
      </c>
      <c r="J272" s="39">
        <f>SUM($H$18:$H272)</f>
        <v>9459.9078190784494</v>
      </c>
    </row>
    <row r="273" spans="1:10">
      <c r="A273" s="36">
        <f t="shared" si="31"/>
        <v>256</v>
      </c>
      <c r="B273" s="37">
        <f t="shared" si="27"/>
        <v>137546</v>
      </c>
      <c r="C273" s="39">
        <f t="shared" si="32"/>
        <v>0</v>
      </c>
      <c r="D273" s="39">
        <f t="shared" si="35"/>
        <v>20891.981563815694</v>
      </c>
      <c r="E273" s="40">
        <f t="shared" si="28"/>
        <v>0</v>
      </c>
      <c r="F273" s="39">
        <f t="shared" si="29"/>
        <v>0</v>
      </c>
      <c r="G273" s="39">
        <f t="shared" si="33"/>
        <v>0</v>
      </c>
      <c r="H273" s="39">
        <f t="shared" si="34"/>
        <v>0</v>
      </c>
      <c r="I273" s="39">
        <f t="shared" si="30"/>
        <v>0</v>
      </c>
      <c r="J273" s="39">
        <f>SUM($H$18:$H273)</f>
        <v>9459.9078190784494</v>
      </c>
    </row>
    <row r="274" spans="1:10">
      <c r="A274" s="36">
        <f t="shared" si="31"/>
        <v>257</v>
      </c>
      <c r="B274" s="37">
        <f t="shared" ref="B274:B337" si="36">IF(Pay_Num&lt;&gt;"",DATE(YEAR(Loan_Start),MONTH(Loan_Start)+(Pay_Num)*12/Num_Pmt_Per_Year,DAY(Loan_Start)),"")</f>
        <v>137911</v>
      </c>
      <c r="C274" s="39">
        <f t="shared" si="32"/>
        <v>0</v>
      </c>
      <c r="D274" s="39">
        <f t="shared" si="35"/>
        <v>20891.981563815694</v>
      </c>
      <c r="E274" s="40">
        <f t="shared" ref="E274:E337" si="37">IF(AND(Pay_Num&lt;&gt;"",Sched_Pay+Scheduled_Extra_Payments&lt;Beg_Bal),Scheduled_Extra_Payments,IF(AND(Pay_Num&lt;&gt;"",Beg_Bal-Sched_Pay&gt;0),Beg_Bal-Sched_Pay,IF(Pay_Num&lt;&gt;"",0,"")))</f>
        <v>0</v>
      </c>
      <c r="F274" s="39">
        <f t="shared" ref="F274:F337" si="38">IF(AND(Pay_Num&lt;&gt;"",Sched_Pay+Extra_Pay&lt;Beg_Bal),Sched_Pay+Extra_Pay,IF(Pay_Num&lt;&gt;"",Beg_Bal,""))</f>
        <v>0</v>
      </c>
      <c r="G274" s="39">
        <f t="shared" si="33"/>
        <v>0</v>
      </c>
      <c r="H274" s="39">
        <f t="shared" si="34"/>
        <v>0</v>
      </c>
      <c r="I274" s="39">
        <f t="shared" ref="I274:I337" si="39">IF(AND(Pay_Num&lt;&gt;"",Sched_Pay+Extra_Pay&lt;Beg_Bal),Beg_Bal-Princ,IF(Pay_Num&lt;&gt;"",0,""))</f>
        <v>0</v>
      </c>
      <c r="J274" s="39">
        <f>SUM($H$18:$H274)</f>
        <v>9459.9078190784494</v>
      </c>
    </row>
    <row r="275" spans="1:10">
      <c r="A275" s="36">
        <f t="shared" ref="A275:A338" si="40">IF(Values_Entered,A274+1,"")</f>
        <v>258</v>
      </c>
      <c r="B275" s="37">
        <f t="shared" si="36"/>
        <v>138276</v>
      </c>
      <c r="C275" s="39">
        <f t="shared" ref="C275:C338" si="41">IF(Pay_Num&lt;&gt;"",I274,"")</f>
        <v>0</v>
      </c>
      <c r="D275" s="39">
        <f t="shared" si="35"/>
        <v>20891.981563815694</v>
      </c>
      <c r="E275" s="40">
        <f t="shared" si="37"/>
        <v>0</v>
      </c>
      <c r="F275" s="39">
        <f t="shared" si="38"/>
        <v>0</v>
      </c>
      <c r="G275" s="39">
        <f t="shared" ref="G275:G338" si="42">IF(Pay_Num&lt;&gt;"",Total_Pay-Int,"")</f>
        <v>0</v>
      </c>
      <c r="H275" s="39">
        <f t="shared" ref="H275:H338" si="43">IF(Pay_Num&lt;&gt;"",Beg_Bal*Interest_Rate/Num_Pmt_Per_Year,"")</f>
        <v>0</v>
      </c>
      <c r="I275" s="39">
        <f t="shared" si="39"/>
        <v>0</v>
      </c>
      <c r="J275" s="39">
        <f>SUM($H$18:$H275)</f>
        <v>9459.9078190784494</v>
      </c>
    </row>
    <row r="276" spans="1:10">
      <c r="A276" s="36">
        <f t="shared" si="40"/>
        <v>259</v>
      </c>
      <c r="B276" s="37">
        <f t="shared" si="36"/>
        <v>138641</v>
      </c>
      <c r="C276" s="39">
        <f t="shared" si="41"/>
        <v>0</v>
      </c>
      <c r="D276" s="39">
        <f t="shared" ref="D276:D339" si="44">IF(Pay_Num&lt;&gt;"",Scheduled_Monthly_Payment,"")</f>
        <v>20891.981563815694</v>
      </c>
      <c r="E276" s="40">
        <f t="shared" si="37"/>
        <v>0</v>
      </c>
      <c r="F276" s="39">
        <f t="shared" si="38"/>
        <v>0</v>
      </c>
      <c r="G276" s="39">
        <f t="shared" si="42"/>
        <v>0</v>
      </c>
      <c r="H276" s="39">
        <f t="shared" si="43"/>
        <v>0</v>
      </c>
      <c r="I276" s="39">
        <f t="shared" si="39"/>
        <v>0</v>
      </c>
      <c r="J276" s="39">
        <f>SUM($H$18:$H276)</f>
        <v>9459.9078190784494</v>
      </c>
    </row>
    <row r="277" spans="1:10">
      <c r="A277" s="36">
        <f t="shared" si="40"/>
        <v>260</v>
      </c>
      <c r="B277" s="37">
        <f t="shared" si="36"/>
        <v>139007</v>
      </c>
      <c r="C277" s="39">
        <f t="shared" si="41"/>
        <v>0</v>
      </c>
      <c r="D277" s="39">
        <f t="shared" si="44"/>
        <v>20891.981563815694</v>
      </c>
      <c r="E277" s="40">
        <f t="shared" si="37"/>
        <v>0</v>
      </c>
      <c r="F277" s="39">
        <f t="shared" si="38"/>
        <v>0</v>
      </c>
      <c r="G277" s="39">
        <f t="shared" si="42"/>
        <v>0</v>
      </c>
      <c r="H277" s="39">
        <f t="shared" si="43"/>
        <v>0</v>
      </c>
      <c r="I277" s="39">
        <f t="shared" si="39"/>
        <v>0</v>
      </c>
      <c r="J277" s="39">
        <f>SUM($H$18:$H277)</f>
        <v>9459.9078190784494</v>
      </c>
    </row>
    <row r="278" spans="1:10">
      <c r="A278" s="36">
        <f t="shared" si="40"/>
        <v>261</v>
      </c>
      <c r="B278" s="37">
        <f t="shared" si="36"/>
        <v>139372</v>
      </c>
      <c r="C278" s="39">
        <f t="shared" si="41"/>
        <v>0</v>
      </c>
      <c r="D278" s="39">
        <f t="shared" si="44"/>
        <v>20891.981563815694</v>
      </c>
      <c r="E278" s="40">
        <f t="shared" si="37"/>
        <v>0</v>
      </c>
      <c r="F278" s="39">
        <f t="shared" si="38"/>
        <v>0</v>
      </c>
      <c r="G278" s="39">
        <f t="shared" si="42"/>
        <v>0</v>
      </c>
      <c r="H278" s="39">
        <f t="shared" si="43"/>
        <v>0</v>
      </c>
      <c r="I278" s="39">
        <f t="shared" si="39"/>
        <v>0</v>
      </c>
      <c r="J278" s="39">
        <f>SUM($H$18:$H278)</f>
        <v>9459.9078190784494</v>
      </c>
    </row>
    <row r="279" spans="1:10">
      <c r="A279" s="36">
        <f t="shared" si="40"/>
        <v>262</v>
      </c>
      <c r="B279" s="37">
        <f t="shared" si="36"/>
        <v>139737</v>
      </c>
      <c r="C279" s="39">
        <f t="shared" si="41"/>
        <v>0</v>
      </c>
      <c r="D279" s="39">
        <f t="shared" si="44"/>
        <v>20891.981563815694</v>
      </c>
      <c r="E279" s="40">
        <f t="shared" si="37"/>
        <v>0</v>
      </c>
      <c r="F279" s="39">
        <f t="shared" si="38"/>
        <v>0</v>
      </c>
      <c r="G279" s="39">
        <f t="shared" si="42"/>
        <v>0</v>
      </c>
      <c r="H279" s="39">
        <f t="shared" si="43"/>
        <v>0</v>
      </c>
      <c r="I279" s="39">
        <f t="shared" si="39"/>
        <v>0</v>
      </c>
      <c r="J279" s="39">
        <f>SUM($H$18:$H279)</f>
        <v>9459.9078190784494</v>
      </c>
    </row>
    <row r="280" spans="1:10">
      <c r="A280" s="36">
        <f t="shared" si="40"/>
        <v>263</v>
      </c>
      <c r="B280" s="37">
        <f t="shared" si="36"/>
        <v>140102</v>
      </c>
      <c r="C280" s="39">
        <f t="shared" si="41"/>
        <v>0</v>
      </c>
      <c r="D280" s="39">
        <f t="shared" si="44"/>
        <v>20891.981563815694</v>
      </c>
      <c r="E280" s="40">
        <f t="shared" si="37"/>
        <v>0</v>
      </c>
      <c r="F280" s="39">
        <f t="shared" si="38"/>
        <v>0</v>
      </c>
      <c r="G280" s="39">
        <f t="shared" si="42"/>
        <v>0</v>
      </c>
      <c r="H280" s="39">
        <f t="shared" si="43"/>
        <v>0</v>
      </c>
      <c r="I280" s="39">
        <f t="shared" si="39"/>
        <v>0</v>
      </c>
      <c r="J280" s="39">
        <f>SUM($H$18:$H280)</f>
        <v>9459.9078190784494</v>
      </c>
    </row>
    <row r="281" spans="1:10">
      <c r="A281" s="36">
        <f t="shared" si="40"/>
        <v>264</v>
      </c>
      <c r="B281" s="37">
        <f t="shared" si="36"/>
        <v>140468</v>
      </c>
      <c r="C281" s="39">
        <f t="shared" si="41"/>
        <v>0</v>
      </c>
      <c r="D281" s="39">
        <f t="shared" si="44"/>
        <v>20891.981563815694</v>
      </c>
      <c r="E281" s="40">
        <f t="shared" si="37"/>
        <v>0</v>
      </c>
      <c r="F281" s="39">
        <f t="shared" si="38"/>
        <v>0</v>
      </c>
      <c r="G281" s="39">
        <f t="shared" si="42"/>
        <v>0</v>
      </c>
      <c r="H281" s="39">
        <f t="shared" si="43"/>
        <v>0</v>
      </c>
      <c r="I281" s="39">
        <f t="shared" si="39"/>
        <v>0</v>
      </c>
      <c r="J281" s="39">
        <f>SUM($H$18:$H281)</f>
        <v>9459.9078190784494</v>
      </c>
    </row>
    <row r="282" spans="1:10">
      <c r="A282" s="36">
        <f t="shared" si="40"/>
        <v>265</v>
      </c>
      <c r="B282" s="37">
        <f t="shared" si="36"/>
        <v>140833</v>
      </c>
      <c r="C282" s="39">
        <f t="shared" si="41"/>
        <v>0</v>
      </c>
      <c r="D282" s="39">
        <f t="shared" si="44"/>
        <v>20891.981563815694</v>
      </c>
      <c r="E282" s="40">
        <f t="shared" si="37"/>
        <v>0</v>
      </c>
      <c r="F282" s="39">
        <f t="shared" si="38"/>
        <v>0</v>
      </c>
      <c r="G282" s="39">
        <f t="shared" si="42"/>
        <v>0</v>
      </c>
      <c r="H282" s="39">
        <f t="shared" si="43"/>
        <v>0</v>
      </c>
      <c r="I282" s="39">
        <f t="shared" si="39"/>
        <v>0</v>
      </c>
      <c r="J282" s="39">
        <f>SUM($H$18:$H282)</f>
        <v>9459.9078190784494</v>
      </c>
    </row>
    <row r="283" spans="1:10">
      <c r="A283" s="36">
        <f t="shared" si="40"/>
        <v>266</v>
      </c>
      <c r="B283" s="37">
        <f t="shared" si="36"/>
        <v>141198</v>
      </c>
      <c r="C283" s="39">
        <f t="shared" si="41"/>
        <v>0</v>
      </c>
      <c r="D283" s="39">
        <f t="shared" si="44"/>
        <v>20891.981563815694</v>
      </c>
      <c r="E283" s="40">
        <f t="shared" si="37"/>
        <v>0</v>
      </c>
      <c r="F283" s="39">
        <f t="shared" si="38"/>
        <v>0</v>
      </c>
      <c r="G283" s="39">
        <f t="shared" si="42"/>
        <v>0</v>
      </c>
      <c r="H283" s="39">
        <f t="shared" si="43"/>
        <v>0</v>
      </c>
      <c r="I283" s="39">
        <f t="shared" si="39"/>
        <v>0</v>
      </c>
      <c r="J283" s="39">
        <f>SUM($H$18:$H283)</f>
        <v>9459.9078190784494</v>
      </c>
    </row>
    <row r="284" spans="1:10">
      <c r="A284" s="36">
        <f t="shared" si="40"/>
        <v>267</v>
      </c>
      <c r="B284" s="37">
        <f t="shared" si="36"/>
        <v>141563</v>
      </c>
      <c r="C284" s="39">
        <f t="shared" si="41"/>
        <v>0</v>
      </c>
      <c r="D284" s="39">
        <f t="shared" si="44"/>
        <v>20891.981563815694</v>
      </c>
      <c r="E284" s="40">
        <f t="shared" si="37"/>
        <v>0</v>
      </c>
      <c r="F284" s="39">
        <f t="shared" si="38"/>
        <v>0</v>
      </c>
      <c r="G284" s="39">
        <f t="shared" si="42"/>
        <v>0</v>
      </c>
      <c r="H284" s="39">
        <f t="shared" si="43"/>
        <v>0</v>
      </c>
      <c r="I284" s="39">
        <f t="shared" si="39"/>
        <v>0</v>
      </c>
      <c r="J284" s="39">
        <f>SUM($H$18:$H284)</f>
        <v>9459.9078190784494</v>
      </c>
    </row>
    <row r="285" spans="1:10">
      <c r="A285" s="36">
        <f t="shared" si="40"/>
        <v>268</v>
      </c>
      <c r="B285" s="37">
        <f t="shared" si="36"/>
        <v>141929</v>
      </c>
      <c r="C285" s="39">
        <f t="shared" si="41"/>
        <v>0</v>
      </c>
      <c r="D285" s="39">
        <f t="shared" si="44"/>
        <v>20891.981563815694</v>
      </c>
      <c r="E285" s="40">
        <f t="shared" si="37"/>
        <v>0</v>
      </c>
      <c r="F285" s="39">
        <f t="shared" si="38"/>
        <v>0</v>
      </c>
      <c r="G285" s="39">
        <f t="shared" si="42"/>
        <v>0</v>
      </c>
      <c r="H285" s="39">
        <f t="shared" si="43"/>
        <v>0</v>
      </c>
      <c r="I285" s="39">
        <f t="shared" si="39"/>
        <v>0</v>
      </c>
      <c r="J285" s="39">
        <f>SUM($H$18:$H285)</f>
        <v>9459.9078190784494</v>
      </c>
    </row>
    <row r="286" spans="1:10">
      <c r="A286" s="36">
        <f t="shared" si="40"/>
        <v>269</v>
      </c>
      <c r="B286" s="37">
        <f t="shared" si="36"/>
        <v>142294</v>
      </c>
      <c r="C286" s="39">
        <f t="shared" si="41"/>
        <v>0</v>
      </c>
      <c r="D286" s="39">
        <f t="shared" si="44"/>
        <v>20891.981563815694</v>
      </c>
      <c r="E286" s="40">
        <f t="shared" si="37"/>
        <v>0</v>
      </c>
      <c r="F286" s="39">
        <f t="shared" si="38"/>
        <v>0</v>
      </c>
      <c r="G286" s="39">
        <f t="shared" si="42"/>
        <v>0</v>
      </c>
      <c r="H286" s="39">
        <f t="shared" si="43"/>
        <v>0</v>
      </c>
      <c r="I286" s="39">
        <f t="shared" si="39"/>
        <v>0</v>
      </c>
      <c r="J286" s="39">
        <f>SUM($H$18:$H286)</f>
        <v>9459.9078190784494</v>
      </c>
    </row>
    <row r="287" spans="1:10">
      <c r="A287" s="36">
        <f t="shared" si="40"/>
        <v>270</v>
      </c>
      <c r="B287" s="37">
        <f t="shared" si="36"/>
        <v>142659</v>
      </c>
      <c r="C287" s="39">
        <f t="shared" si="41"/>
        <v>0</v>
      </c>
      <c r="D287" s="39">
        <f t="shared" si="44"/>
        <v>20891.981563815694</v>
      </c>
      <c r="E287" s="40">
        <f t="shared" si="37"/>
        <v>0</v>
      </c>
      <c r="F287" s="39">
        <f t="shared" si="38"/>
        <v>0</v>
      </c>
      <c r="G287" s="39">
        <f t="shared" si="42"/>
        <v>0</v>
      </c>
      <c r="H287" s="39">
        <f t="shared" si="43"/>
        <v>0</v>
      </c>
      <c r="I287" s="39">
        <f t="shared" si="39"/>
        <v>0</v>
      </c>
      <c r="J287" s="39">
        <f>SUM($H$18:$H287)</f>
        <v>9459.9078190784494</v>
      </c>
    </row>
    <row r="288" spans="1:10">
      <c r="A288" s="36">
        <f t="shared" si="40"/>
        <v>271</v>
      </c>
      <c r="B288" s="37">
        <f t="shared" si="36"/>
        <v>143024</v>
      </c>
      <c r="C288" s="39">
        <f t="shared" si="41"/>
        <v>0</v>
      </c>
      <c r="D288" s="39">
        <f t="shared" si="44"/>
        <v>20891.981563815694</v>
      </c>
      <c r="E288" s="40">
        <f t="shared" si="37"/>
        <v>0</v>
      </c>
      <c r="F288" s="39">
        <f t="shared" si="38"/>
        <v>0</v>
      </c>
      <c r="G288" s="39">
        <f t="shared" si="42"/>
        <v>0</v>
      </c>
      <c r="H288" s="39">
        <f t="shared" si="43"/>
        <v>0</v>
      </c>
      <c r="I288" s="39">
        <f t="shared" si="39"/>
        <v>0</v>
      </c>
      <c r="J288" s="39">
        <f>SUM($H$18:$H288)</f>
        <v>9459.9078190784494</v>
      </c>
    </row>
    <row r="289" spans="1:10">
      <c r="A289" s="36">
        <f t="shared" si="40"/>
        <v>272</v>
      </c>
      <c r="B289" s="37">
        <f t="shared" si="36"/>
        <v>143390</v>
      </c>
      <c r="C289" s="39">
        <f t="shared" si="41"/>
        <v>0</v>
      </c>
      <c r="D289" s="39">
        <f t="shared" si="44"/>
        <v>20891.981563815694</v>
      </c>
      <c r="E289" s="40">
        <f t="shared" si="37"/>
        <v>0</v>
      </c>
      <c r="F289" s="39">
        <f t="shared" si="38"/>
        <v>0</v>
      </c>
      <c r="G289" s="39">
        <f t="shared" si="42"/>
        <v>0</v>
      </c>
      <c r="H289" s="39">
        <f t="shared" si="43"/>
        <v>0</v>
      </c>
      <c r="I289" s="39">
        <f t="shared" si="39"/>
        <v>0</v>
      </c>
      <c r="J289" s="39">
        <f>SUM($H$18:$H289)</f>
        <v>9459.9078190784494</v>
      </c>
    </row>
    <row r="290" spans="1:10">
      <c r="A290" s="36">
        <f t="shared" si="40"/>
        <v>273</v>
      </c>
      <c r="B290" s="37">
        <f t="shared" si="36"/>
        <v>143755</v>
      </c>
      <c r="C290" s="39">
        <f t="shared" si="41"/>
        <v>0</v>
      </c>
      <c r="D290" s="39">
        <f t="shared" si="44"/>
        <v>20891.981563815694</v>
      </c>
      <c r="E290" s="40">
        <f t="shared" si="37"/>
        <v>0</v>
      </c>
      <c r="F290" s="39">
        <f t="shared" si="38"/>
        <v>0</v>
      </c>
      <c r="G290" s="39">
        <f t="shared" si="42"/>
        <v>0</v>
      </c>
      <c r="H290" s="39">
        <f t="shared" si="43"/>
        <v>0</v>
      </c>
      <c r="I290" s="39">
        <f t="shared" si="39"/>
        <v>0</v>
      </c>
      <c r="J290" s="39">
        <f>SUM($H$18:$H290)</f>
        <v>9459.9078190784494</v>
      </c>
    </row>
    <row r="291" spans="1:10">
      <c r="A291" s="36">
        <f t="shared" si="40"/>
        <v>274</v>
      </c>
      <c r="B291" s="37">
        <f t="shared" si="36"/>
        <v>144120</v>
      </c>
      <c r="C291" s="39">
        <f t="shared" si="41"/>
        <v>0</v>
      </c>
      <c r="D291" s="39">
        <f t="shared" si="44"/>
        <v>20891.981563815694</v>
      </c>
      <c r="E291" s="40">
        <f t="shared" si="37"/>
        <v>0</v>
      </c>
      <c r="F291" s="39">
        <f t="shared" si="38"/>
        <v>0</v>
      </c>
      <c r="G291" s="39">
        <f t="shared" si="42"/>
        <v>0</v>
      </c>
      <c r="H291" s="39">
        <f t="shared" si="43"/>
        <v>0</v>
      </c>
      <c r="I291" s="39">
        <f t="shared" si="39"/>
        <v>0</v>
      </c>
      <c r="J291" s="39">
        <f>SUM($H$18:$H291)</f>
        <v>9459.9078190784494</v>
      </c>
    </row>
    <row r="292" spans="1:10">
      <c r="A292" s="36">
        <f t="shared" si="40"/>
        <v>275</v>
      </c>
      <c r="B292" s="37">
        <f t="shared" si="36"/>
        <v>144485</v>
      </c>
      <c r="C292" s="39">
        <f t="shared" si="41"/>
        <v>0</v>
      </c>
      <c r="D292" s="39">
        <f t="shared" si="44"/>
        <v>20891.981563815694</v>
      </c>
      <c r="E292" s="40">
        <f t="shared" si="37"/>
        <v>0</v>
      </c>
      <c r="F292" s="39">
        <f t="shared" si="38"/>
        <v>0</v>
      </c>
      <c r="G292" s="39">
        <f t="shared" si="42"/>
        <v>0</v>
      </c>
      <c r="H292" s="39">
        <f t="shared" si="43"/>
        <v>0</v>
      </c>
      <c r="I292" s="39">
        <f t="shared" si="39"/>
        <v>0</v>
      </c>
      <c r="J292" s="39">
        <f>SUM($H$18:$H292)</f>
        <v>9459.9078190784494</v>
      </c>
    </row>
    <row r="293" spans="1:10">
      <c r="A293" s="36">
        <f t="shared" si="40"/>
        <v>276</v>
      </c>
      <c r="B293" s="37">
        <f t="shared" si="36"/>
        <v>144851</v>
      </c>
      <c r="C293" s="39">
        <f t="shared" si="41"/>
        <v>0</v>
      </c>
      <c r="D293" s="39">
        <f t="shared" si="44"/>
        <v>20891.981563815694</v>
      </c>
      <c r="E293" s="40">
        <f t="shared" si="37"/>
        <v>0</v>
      </c>
      <c r="F293" s="39">
        <f t="shared" si="38"/>
        <v>0</v>
      </c>
      <c r="G293" s="39">
        <f t="shared" si="42"/>
        <v>0</v>
      </c>
      <c r="H293" s="39">
        <f t="shared" si="43"/>
        <v>0</v>
      </c>
      <c r="I293" s="39">
        <f t="shared" si="39"/>
        <v>0</v>
      </c>
      <c r="J293" s="39">
        <f>SUM($H$18:$H293)</f>
        <v>9459.9078190784494</v>
      </c>
    </row>
    <row r="294" spans="1:10">
      <c r="A294" s="36">
        <f t="shared" si="40"/>
        <v>277</v>
      </c>
      <c r="B294" s="37">
        <f t="shared" si="36"/>
        <v>145216</v>
      </c>
      <c r="C294" s="39">
        <f t="shared" si="41"/>
        <v>0</v>
      </c>
      <c r="D294" s="39">
        <f t="shared" si="44"/>
        <v>20891.981563815694</v>
      </c>
      <c r="E294" s="40">
        <f t="shared" si="37"/>
        <v>0</v>
      </c>
      <c r="F294" s="39">
        <f t="shared" si="38"/>
        <v>0</v>
      </c>
      <c r="G294" s="39">
        <f t="shared" si="42"/>
        <v>0</v>
      </c>
      <c r="H294" s="39">
        <f t="shared" si="43"/>
        <v>0</v>
      </c>
      <c r="I294" s="39">
        <f t="shared" si="39"/>
        <v>0</v>
      </c>
      <c r="J294" s="39">
        <f>SUM($H$18:$H294)</f>
        <v>9459.9078190784494</v>
      </c>
    </row>
    <row r="295" spans="1:10">
      <c r="A295" s="36">
        <f t="shared" si="40"/>
        <v>278</v>
      </c>
      <c r="B295" s="37">
        <f t="shared" si="36"/>
        <v>145581</v>
      </c>
      <c r="C295" s="39">
        <f t="shared" si="41"/>
        <v>0</v>
      </c>
      <c r="D295" s="39">
        <f t="shared" si="44"/>
        <v>20891.981563815694</v>
      </c>
      <c r="E295" s="40">
        <f t="shared" si="37"/>
        <v>0</v>
      </c>
      <c r="F295" s="39">
        <f t="shared" si="38"/>
        <v>0</v>
      </c>
      <c r="G295" s="39">
        <f t="shared" si="42"/>
        <v>0</v>
      </c>
      <c r="H295" s="39">
        <f t="shared" si="43"/>
        <v>0</v>
      </c>
      <c r="I295" s="39">
        <f t="shared" si="39"/>
        <v>0</v>
      </c>
      <c r="J295" s="39">
        <f>SUM($H$18:$H295)</f>
        <v>9459.9078190784494</v>
      </c>
    </row>
    <row r="296" spans="1:10">
      <c r="A296" s="36">
        <f t="shared" si="40"/>
        <v>279</v>
      </c>
      <c r="B296" s="37">
        <f t="shared" si="36"/>
        <v>145946</v>
      </c>
      <c r="C296" s="39">
        <f t="shared" si="41"/>
        <v>0</v>
      </c>
      <c r="D296" s="39">
        <f t="shared" si="44"/>
        <v>20891.981563815694</v>
      </c>
      <c r="E296" s="40">
        <f t="shared" si="37"/>
        <v>0</v>
      </c>
      <c r="F296" s="39">
        <f t="shared" si="38"/>
        <v>0</v>
      </c>
      <c r="G296" s="39">
        <f t="shared" si="42"/>
        <v>0</v>
      </c>
      <c r="H296" s="39">
        <f t="shared" si="43"/>
        <v>0</v>
      </c>
      <c r="I296" s="39">
        <f t="shared" si="39"/>
        <v>0</v>
      </c>
      <c r="J296" s="39">
        <f>SUM($H$18:$H296)</f>
        <v>9459.9078190784494</v>
      </c>
    </row>
    <row r="297" spans="1:10">
      <c r="A297" s="36">
        <f t="shared" si="40"/>
        <v>280</v>
      </c>
      <c r="B297" s="37">
        <f t="shared" si="36"/>
        <v>146311</v>
      </c>
      <c r="C297" s="39">
        <f t="shared" si="41"/>
        <v>0</v>
      </c>
      <c r="D297" s="39">
        <f t="shared" si="44"/>
        <v>20891.981563815694</v>
      </c>
      <c r="E297" s="40">
        <f t="shared" si="37"/>
        <v>0</v>
      </c>
      <c r="F297" s="39">
        <f t="shared" si="38"/>
        <v>0</v>
      </c>
      <c r="G297" s="39">
        <f t="shared" si="42"/>
        <v>0</v>
      </c>
      <c r="H297" s="39">
        <f t="shared" si="43"/>
        <v>0</v>
      </c>
      <c r="I297" s="39">
        <f t="shared" si="39"/>
        <v>0</v>
      </c>
      <c r="J297" s="39">
        <f>SUM($H$18:$H297)</f>
        <v>9459.9078190784494</v>
      </c>
    </row>
    <row r="298" spans="1:10">
      <c r="A298" s="36">
        <f t="shared" si="40"/>
        <v>281</v>
      </c>
      <c r="B298" s="37">
        <f t="shared" si="36"/>
        <v>146676</v>
      </c>
      <c r="C298" s="39">
        <f t="shared" si="41"/>
        <v>0</v>
      </c>
      <c r="D298" s="39">
        <f t="shared" si="44"/>
        <v>20891.981563815694</v>
      </c>
      <c r="E298" s="40">
        <f t="shared" si="37"/>
        <v>0</v>
      </c>
      <c r="F298" s="39">
        <f t="shared" si="38"/>
        <v>0</v>
      </c>
      <c r="G298" s="39">
        <f t="shared" si="42"/>
        <v>0</v>
      </c>
      <c r="H298" s="39">
        <f t="shared" si="43"/>
        <v>0</v>
      </c>
      <c r="I298" s="39">
        <f t="shared" si="39"/>
        <v>0</v>
      </c>
      <c r="J298" s="39">
        <f>SUM($H$18:$H298)</f>
        <v>9459.9078190784494</v>
      </c>
    </row>
    <row r="299" spans="1:10">
      <c r="A299" s="36">
        <f t="shared" si="40"/>
        <v>282</v>
      </c>
      <c r="B299" s="37">
        <f t="shared" si="36"/>
        <v>147041</v>
      </c>
      <c r="C299" s="39">
        <f t="shared" si="41"/>
        <v>0</v>
      </c>
      <c r="D299" s="39">
        <f t="shared" si="44"/>
        <v>20891.981563815694</v>
      </c>
      <c r="E299" s="40">
        <f t="shared" si="37"/>
        <v>0</v>
      </c>
      <c r="F299" s="39">
        <f t="shared" si="38"/>
        <v>0</v>
      </c>
      <c r="G299" s="39">
        <f t="shared" si="42"/>
        <v>0</v>
      </c>
      <c r="H299" s="39">
        <f t="shared" si="43"/>
        <v>0</v>
      </c>
      <c r="I299" s="39">
        <f t="shared" si="39"/>
        <v>0</v>
      </c>
      <c r="J299" s="39">
        <f>SUM($H$18:$H299)</f>
        <v>9459.9078190784494</v>
      </c>
    </row>
    <row r="300" spans="1:10">
      <c r="A300" s="36">
        <f t="shared" si="40"/>
        <v>283</v>
      </c>
      <c r="B300" s="37">
        <f t="shared" si="36"/>
        <v>147406</v>
      </c>
      <c r="C300" s="39">
        <f t="shared" si="41"/>
        <v>0</v>
      </c>
      <c r="D300" s="39">
        <f t="shared" si="44"/>
        <v>20891.981563815694</v>
      </c>
      <c r="E300" s="40">
        <f t="shared" si="37"/>
        <v>0</v>
      </c>
      <c r="F300" s="39">
        <f t="shared" si="38"/>
        <v>0</v>
      </c>
      <c r="G300" s="39">
        <f t="shared" si="42"/>
        <v>0</v>
      </c>
      <c r="H300" s="39">
        <f t="shared" si="43"/>
        <v>0</v>
      </c>
      <c r="I300" s="39">
        <f t="shared" si="39"/>
        <v>0</v>
      </c>
      <c r="J300" s="39">
        <f>SUM($H$18:$H300)</f>
        <v>9459.9078190784494</v>
      </c>
    </row>
    <row r="301" spans="1:10">
      <c r="A301" s="36">
        <f t="shared" si="40"/>
        <v>284</v>
      </c>
      <c r="B301" s="37">
        <f t="shared" si="36"/>
        <v>147772</v>
      </c>
      <c r="C301" s="39">
        <f t="shared" si="41"/>
        <v>0</v>
      </c>
      <c r="D301" s="39">
        <f t="shared" si="44"/>
        <v>20891.981563815694</v>
      </c>
      <c r="E301" s="40">
        <f t="shared" si="37"/>
        <v>0</v>
      </c>
      <c r="F301" s="39">
        <f t="shared" si="38"/>
        <v>0</v>
      </c>
      <c r="G301" s="39">
        <f t="shared" si="42"/>
        <v>0</v>
      </c>
      <c r="H301" s="39">
        <f t="shared" si="43"/>
        <v>0</v>
      </c>
      <c r="I301" s="39">
        <f t="shared" si="39"/>
        <v>0</v>
      </c>
      <c r="J301" s="39">
        <f>SUM($H$18:$H301)</f>
        <v>9459.9078190784494</v>
      </c>
    </row>
    <row r="302" spans="1:10">
      <c r="A302" s="36">
        <f t="shared" si="40"/>
        <v>285</v>
      </c>
      <c r="B302" s="37">
        <f t="shared" si="36"/>
        <v>148137</v>
      </c>
      <c r="C302" s="39">
        <f t="shared" si="41"/>
        <v>0</v>
      </c>
      <c r="D302" s="39">
        <f t="shared" si="44"/>
        <v>20891.981563815694</v>
      </c>
      <c r="E302" s="40">
        <f t="shared" si="37"/>
        <v>0</v>
      </c>
      <c r="F302" s="39">
        <f t="shared" si="38"/>
        <v>0</v>
      </c>
      <c r="G302" s="39">
        <f t="shared" si="42"/>
        <v>0</v>
      </c>
      <c r="H302" s="39">
        <f t="shared" si="43"/>
        <v>0</v>
      </c>
      <c r="I302" s="39">
        <f t="shared" si="39"/>
        <v>0</v>
      </c>
      <c r="J302" s="39">
        <f>SUM($H$18:$H302)</f>
        <v>9459.9078190784494</v>
      </c>
    </row>
    <row r="303" spans="1:10">
      <c r="A303" s="36">
        <f t="shared" si="40"/>
        <v>286</v>
      </c>
      <c r="B303" s="37">
        <f t="shared" si="36"/>
        <v>148502</v>
      </c>
      <c r="C303" s="39">
        <f t="shared" si="41"/>
        <v>0</v>
      </c>
      <c r="D303" s="39">
        <f t="shared" si="44"/>
        <v>20891.981563815694</v>
      </c>
      <c r="E303" s="40">
        <f t="shared" si="37"/>
        <v>0</v>
      </c>
      <c r="F303" s="39">
        <f t="shared" si="38"/>
        <v>0</v>
      </c>
      <c r="G303" s="39">
        <f t="shared" si="42"/>
        <v>0</v>
      </c>
      <c r="H303" s="39">
        <f t="shared" si="43"/>
        <v>0</v>
      </c>
      <c r="I303" s="39">
        <f t="shared" si="39"/>
        <v>0</v>
      </c>
      <c r="J303" s="39">
        <f>SUM($H$18:$H303)</f>
        <v>9459.9078190784494</v>
      </c>
    </row>
    <row r="304" spans="1:10">
      <c r="A304" s="36">
        <f t="shared" si="40"/>
        <v>287</v>
      </c>
      <c r="B304" s="37">
        <f t="shared" si="36"/>
        <v>148867</v>
      </c>
      <c r="C304" s="39">
        <f t="shared" si="41"/>
        <v>0</v>
      </c>
      <c r="D304" s="39">
        <f t="shared" si="44"/>
        <v>20891.981563815694</v>
      </c>
      <c r="E304" s="40">
        <f t="shared" si="37"/>
        <v>0</v>
      </c>
      <c r="F304" s="39">
        <f t="shared" si="38"/>
        <v>0</v>
      </c>
      <c r="G304" s="39">
        <f t="shared" si="42"/>
        <v>0</v>
      </c>
      <c r="H304" s="39">
        <f t="shared" si="43"/>
        <v>0</v>
      </c>
      <c r="I304" s="39">
        <f t="shared" si="39"/>
        <v>0</v>
      </c>
      <c r="J304" s="39">
        <f>SUM($H$18:$H304)</f>
        <v>9459.9078190784494</v>
      </c>
    </row>
    <row r="305" spans="1:10">
      <c r="A305" s="36">
        <f t="shared" si="40"/>
        <v>288</v>
      </c>
      <c r="B305" s="37">
        <f t="shared" si="36"/>
        <v>149233</v>
      </c>
      <c r="C305" s="39">
        <f t="shared" si="41"/>
        <v>0</v>
      </c>
      <c r="D305" s="39">
        <f t="shared" si="44"/>
        <v>20891.981563815694</v>
      </c>
      <c r="E305" s="40">
        <f t="shared" si="37"/>
        <v>0</v>
      </c>
      <c r="F305" s="39">
        <f t="shared" si="38"/>
        <v>0</v>
      </c>
      <c r="G305" s="39">
        <f t="shared" si="42"/>
        <v>0</v>
      </c>
      <c r="H305" s="39">
        <f t="shared" si="43"/>
        <v>0</v>
      </c>
      <c r="I305" s="39">
        <f t="shared" si="39"/>
        <v>0</v>
      </c>
      <c r="J305" s="39">
        <f>SUM($H$18:$H305)</f>
        <v>9459.9078190784494</v>
      </c>
    </row>
    <row r="306" spans="1:10">
      <c r="A306" s="36">
        <f t="shared" si="40"/>
        <v>289</v>
      </c>
      <c r="B306" s="37">
        <f t="shared" si="36"/>
        <v>149598</v>
      </c>
      <c r="C306" s="39">
        <f t="shared" si="41"/>
        <v>0</v>
      </c>
      <c r="D306" s="39">
        <f t="shared" si="44"/>
        <v>20891.981563815694</v>
      </c>
      <c r="E306" s="40">
        <f t="shared" si="37"/>
        <v>0</v>
      </c>
      <c r="F306" s="39">
        <f t="shared" si="38"/>
        <v>0</v>
      </c>
      <c r="G306" s="39">
        <f t="shared" si="42"/>
        <v>0</v>
      </c>
      <c r="H306" s="39">
        <f t="shared" si="43"/>
        <v>0</v>
      </c>
      <c r="I306" s="39">
        <f t="shared" si="39"/>
        <v>0</v>
      </c>
      <c r="J306" s="39">
        <f>SUM($H$18:$H306)</f>
        <v>9459.9078190784494</v>
      </c>
    </row>
    <row r="307" spans="1:10">
      <c r="A307" s="36">
        <f t="shared" si="40"/>
        <v>290</v>
      </c>
      <c r="B307" s="37">
        <f t="shared" si="36"/>
        <v>149963</v>
      </c>
      <c r="C307" s="39">
        <f t="shared" si="41"/>
        <v>0</v>
      </c>
      <c r="D307" s="39">
        <f t="shared" si="44"/>
        <v>20891.981563815694</v>
      </c>
      <c r="E307" s="40">
        <f t="shared" si="37"/>
        <v>0</v>
      </c>
      <c r="F307" s="39">
        <f t="shared" si="38"/>
        <v>0</v>
      </c>
      <c r="G307" s="39">
        <f t="shared" si="42"/>
        <v>0</v>
      </c>
      <c r="H307" s="39">
        <f t="shared" si="43"/>
        <v>0</v>
      </c>
      <c r="I307" s="39">
        <f t="shared" si="39"/>
        <v>0</v>
      </c>
      <c r="J307" s="39">
        <f>SUM($H$18:$H307)</f>
        <v>9459.9078190784494</v>
      </c>
    </row>
    <row r="308" spans="1:10">
      <c r="A308" s="36">
        <f t="shared" si="40"/>
        <v>291</v>
      </c>
      <c r="B308" s="37">
        <f t="shared" si="36"/>
        <v>150328</v>
      </c>
      <c r="C308" s="39">
        <f t="shared" si="41"/>
        <v>0</v>
      </c>
      <c r="D308" s="39">
        <f t="shared" si="44"/>
        <v>20891.981563815694</v>
      </c>
      <c r="E308" s="40">
        <f t="shared" si="37"/>
        <v>0</v>
      </c>
      <c r="F308" s="39">
        <f t="shared" si="38"/>
        <v>0</v>
      </c>
      <c r="G308" s="39">
        <f t="shared" si="42"/>
        <v>0</v>
      </c>
      <c r="H308" s="39">
        <f t="shared" si="43"/>
        <v>0</v>
      </c>
      <c r="I308" s="39">
        <f t="shared" si="39"/>
        <v>0</v>
      </c>
      <c r="J308" s="39">
        <f>SUM($H$18:$H308)</f>
        <v>9459.9078190784494</v>
      </c>
    </row>
    <row r="309" spans="1:10">
      <c r="A309" s="36">
        <f t="shared" si="40"/>
        <v>292</v>
      </c>
      <c r="B309" s="37">
        <f t="shared" si="36"/>
        <v>150694</v>
      </c>
      <c r="C309" s="39">
        <f t="shared" si="41"/>
        <v>0</v>
      </c>
      <c r="D309" s="39">
        <f t="shared" si="44"/>
        <v>20891.981563815694</v>
      </c>
      <c r="E309" s="40">
        <f t="shared" si="37"/>
        <v>0</v>
      </c>
      <c r="F309" s="39">
        <f t="shared" si="38"/>
        <v>0</v>
      </c>
      <c r="G309" s="39">
        <f t="shared" si="42"/>
        <v>0</v>
      </c>
      <c r="H309" s="39">
        <f t="shared" si="43"/>
        <v>0</v>
      </c>
      <c r="I309" s="39">
        <f t="shared" si="39"/>
        <v>0</v>
      </c>
      <c r="J309" s="39">
        <f>SUM($H$18:$H309)</f>
        <v>9459.9078190784494</v>
      </c>
    </row>
    <row r="310" spans="1:10">
      <c r="A310" s="36">
        <f t="shared" si="40"/>
        <v>293</v>
      </c>
      <c r="B310" s="37">
        <f t="shared" si="36"/>
        <v>151059</v>
      </c>
      <c r="C310" s="39">
        <f t="shared" si="41"/>
        <v>0</v>
      </c>
      <c r="D310" s="39">
        <f t="shared" si="44"/>
        <v>20891.981563815694</v>
      </c>
      <c r="E310" s="40">
        <f t="shared" si="37"/>
        <v>0</v>
      </c>
      <c r="F310" s="39">
        <f t="shared" si="38"/>
        <v>0</v>
      </c>
      <c r="G310" s="39">
        <f t="shared" si="42"/>
        <v>0</v>
      </c>
      <c r="H310" s="39">
        <f t="shared" si="43"/>
        <v>0</v>
      </c>
      <c r="I310" s="39">
        <f t="shared" si="39"/>
        <v>0</v>
      </c>
      <c r="J310" s="39">
        <f>SUM($H$18:$H310)</f>
        <v>9459.9078190784494</v>
      </c>
    </row>
    <row r="311" spans="1:10">
      <c r="A311" s="36">
        <f t="shared" si="40"/>
        <v>294</v>
      </c>
      <c r="B311" s="37">
        <f t="shared" si="36"/>
        <v>151424</v>
      </c>
      <c r="C311" s="39">
        <f t="shared" si="41"/>
        <v>0</v>
      </c>
      <c r="D311" s="39">
        <f t="shared" si="44"/>
        <v>20891.981563815694</v>
      </c>
      <c r="E311" s="40">
        <f t="shared" si="37"/>
        <v>0</v>
      </c>
      <c r="F311" s="39">
        <f t="shared" si="38"/>
        <v>0</v>
      </c>
      <c r="G311" s="39">
        <f t="shared" si="42"/>
        <v>0</v>
      </c>
      <c r="H311" s="39">
        <f t="shared" si="43"/>
        <v>0</v>
      </c>
      <c r="I311" s="39">
        <f t="shared" si="39"/>
        <v>0</v>
      </c>
      <c r="J311" s="39">
        <f>SUM($H$18:$H311)</f>
        <v>9459.9078190784494</v>
      </c>
    </row>
    <row r="312" spans="1:10">
      <c r="A312" s="36">
        <f t="shared" si="40"/>
        <v>295</v>
      </c>
      <c r="B312" s="37">
        <f t="shared" si="36"/>
        <v>151789</v>
      </c>
      <c r="C312" s="39">
        <f t="shared" si="41"/>
        <v>0</v>
      </c>
      <c r="D312" s="39">
        <f t="shared" si="44"/>
        <v>20891.981563815694</v>
      </c>
      <c r="E312" s="40">
        <f t="shared" si="37"/>
        <v>0</v>
      </c>
      <c r="F312" s="39">
        <f t="shared" si="38"/>
        <v>0</v>
      </c>
      <c r="G312" s="39">
        <f t="shared" si="42"/>
        <v>0</v>
      </c>
      <c r="H312" s="39">
        <f t="shared" si="43"/>
        <v>0</v>
      </c>
      <c r="I312" s="39">
        <f t="shared" si="39"/>
        <v>0</v>
      </c>
      <c r="J312" s="39">
        <f>SUM($H$18:$H312)</f>
        <v>9459.9078190784494</v>
      </c>
    </row>
    <row r="313" spans="1:10">
      <c r="A313" s="36">
        <f t="shared" si="40"/>
        <v>296</v>
      </c>
      <c r="B313" s="37">
        <f t="shared" si="36"/>
        <v>152155</v>
      </c>
      <c r="C313" s="39">
        <f t="shared" si="41"/>
        <v>0</v>
      </c>
      <c r="D313" s="39">
        <f t="shared" si="44"/>
        <v>20891.981563815694</v>
      </c>
      <c r="E313" s="40">
        <f t="shared" si="37"/>
        <v>0</v>
      </c>
      <c r="F313" s="39">
        <f t="shared" si="38"/>
        <v>0</v>
      </c>
      <c r="G313" s="39">
        <f t="shared" si="42"/>
        <v>0</v>
      </c>
      <c r="H313" s="39">
        <f t="shared" si="43"/>
        <v>0</v>
      </c>
      <c r="I313" s="39">
        <f t="shared" si="39"/>
        <v>0</v>
      </c>
      <c r="J313" s="39">
        <f>SUM($H$18:$H313)</f>
        <v>9459.9078190784494</v>
      </c>
    </row>
    <row r="314" spans="1:10">
      <c r="A314" s="36">
        <f t="shared" si="40"/>
        <v>297</v>
      </c>
      <c r="B314" s="37">
        <f t="shared" si="36"/>
        <v>152520</v>
      </c>
      <c r="C314" s="39">
        <f t="shared" si="41"/>
        <v>0</v>
      </c>
      <c r="D314" s="39">
        <f t="shared" si="44"/>
        <v>20891.981563815694</v>
      </c>
      <c r="E314" s="40">
        <f t="shared" si="37"/>
        <v>0</v>
      </c>
      <c r="F314" s="39">
        <f t="shared" si="38"/>
        <v>0</v>
      </c>
      <c r="G314" s="39">
        <f t="shared" si="42"/>
        <v>0</v>
      </c>
      <c r="H314" s="39">
        <f t="shared" si="43"/>
        <v>0</v>
      </c>
      <c r="I314" s="39">
        <f t="shared" si="39"/>
        <v>0</v>
      </c>
      <c r="J314" s="39">
        <f>SUM($H$18:$H314)</f>
        <v>9459.9078190784494</v>
      </c>
    </row>
    <row r="315" spans="1:10">
      <c r="A315" s="36">
        <f t="shared" si="40"/>
        <v>298</v>
      </c>
      <c r="B315" s="37">
        <f t="shared" si="36"/>
        <v>152885</v>
      </c>
      <c r="C315" s="39">
        <f t="shared" si="41"/>
        <v>0</v>
      </c>
      <c r="D315" s="39">
        <f t="shared" si="44"/>
        <v>20891.981563815694</v>
      </c>
      <c r="E315" s="40">
        <f t="shared" si="37"/>
        <v>0</v>
      </c>
      <c r="F315" s="39">
        <f t="shared" si="38"/>
        <v>0</v>
      </c>
      <c r="G315" s="39">
        <f t="shared" si="42"/>
        <v>0</v>
      </c>
      <c r="H315" s="39">
        <f t="shared" si="43"/>
        <v>0</v>
      </c>
      <c r="I315" s="39">
        <f t="shared" si="39"/>
        <v>0</v>
      </c>
      <c r="J315" s="39">
        <f>SUM($H$18:$H315)</f>
        <v>9459.9078190784494</v>
      </c>
    </row>
    <row r="316" spans="1:10">
      <c r="A316" s="36">
        <f t="shared" si="40"/>
        <v>299</v>
      </c>
      <c r="B316" s="37">
        <f t="shared" si="36"/>
        <v>153250</v>
      </c>
      <c r="C316" s="39">
        <f t="shared" si="41"/>
        <v>0</v>
      </c>
      <c r="D316" s="39">
        <f t="shared" si="44"/>
        <v>20891.981563815694</v>
      </c>
      <c r="E316" s="40">
        <f t="shared" si="37"/>
        <v>0</v>
      </c>
      <c r="F316" s="39">
        <f t="shared" si="38"/>
        <v>0</v>
      </c>
      <c r="G316" s="39">
        <f t="shared" si="42"/>
        <v>0</v>
      </c>
      <c r="H316" s="39">
        <f t="shared" si="43"/>
        <v>0</v>
      </c>
      <c r="I316" s="39">
        <f t="shared" si="39"/>
        <v>0</v>
      </c>
      <c r="J316" s="39">
        <f>SUM($H$18:$H316)</f>
        <v>9459.9078190784494</v>
      </c>
    </row>
    <row r="317" spans="1:10">
      <c r="A317" s="36">
        <f t="shared" si="40"/>
        <v>300</v>
      </c>
      <c r="B317" s="37">
        <f t="shared" si="36"/>
        <v>153616</v>
      </c>
      <c r="C317" s="39">
        <f t="shared" si="41"/>
        <v>0</v>
      </c>
      <c r="D317" s="39">
        <f t="shared" si="44"/>
        <v>20891.981563815694</v>
      </c>
      <c r="E317" s="40">
        <f t="shared" si="37"/>
        <v>0</v>
      </c>
      <c r="F317" s="39">
        <f t="shared" si="38"/>
        <v>0</v>
      </c>
      <c r="G317" s="39">
        <f t="shared" si="42"/>
        <v>0</v>
      </c>
      <c r="H317" s="39">
        <f t="shared" si="43"/>
        <v>0</v>
      </c>
      <c r="I317" s="39">
        <f t="shared" si="39"/>
        <v>0</v>
      </c>
      <c r="J317" s="39">
        <f>SUM($H$18:$H317)</f>
        <v>9459.9078190784494</v>
      </c>
    </row>
    <row r="318" spans="1:10">
      <c r="A318" s="36">
        <f t="shared" si="40"/>
        <v>301</v>
      </c>
      <c r="B318" s="37">
        <f t="shared" si="36"/>
        <v>153981</v>
      </c>
      <c r="C318" s="39">
        <f t="shared" si="41"/>
        <v>0</v>
      </c>
      <c r="D318" s="39">
        <f t="shared" si="44"/>
        <v>20891.981563815694</v>
      </c>
      <c r="E318" s="40">
        <f t="shared" si="37"/>
        <v>0</v>
      </c>
      <c r="F318" s="39">
        <f t="shared" si="38"/>
        <v>0</v>
      </c>
      <c r="G318" s="39">
        <f t="shared" si="42"/>
        <v>0</v>
      </c>
      <c r="H318" s="39">
        <f t="shared" si="43"/>
        <v>0</v>
      </c>
      <c r="I318" s="39">
        <f t="shared" si="39"/>
        <v>0</v>
      </c>
      <c r="J318" s="39">
        <f>SUM($H$18:$H318)</f>
        <v>9459.9078190784494</v>
      </c>
    </row>
    <row r="319" spans="1:10">
      <c r="A319" s="36">
        <f t="shared" si="40"/>
        <v>302</v>
      </c>
      <c r="B319" s="37">
        <f t="shared" si="36"/>
        <v>154346</v>
      </c>
      <c r="C319" s="39">
        <f t="shared" si="41"/>
        <v>0</v>
      </c>
      <c r="D319" s="39">
        <f t="shared" si="44"/>
        <v>20891.981563815694</v>
      </c>
      <c r="E319" s="40">
        <f t="shared" si="37"/>
        <v>0</v>
      </c>
      <c r="F319" s="39">
        <f t="shared" si="38"/>
        <v>0</v>
      </c>
      <c r="G319" s="39">
        <f t="shared" si="42"/>
        <v>0</v>
      </c>
      <c r="H319" s="39">
        <f t="shared" si="43"/>
        <v>0</v>
      </c>
      <c r="I319" s="39">
        <f t="shared" si="39"/>
        <v>0</v>
      </c>
      <c r="J319" s="39">
        <f>SUM($H$18:$H319)</f>
        <v>9459.9078190784494</v>
      </c>
    </row>
    <row r="320" spans="1:10">
      <c r="A320" s="36">
        <f t="shared" si="40"/>
        <v>303</v>
      </c>
      <c r="B320" s="37">
        <f t="shared" si="36"/>
        <v>154711</v>
      </c>
      <c r="C320" s="39">
        <f t="shared" si="41"/>
        <v>0</v>
      </c>
      <c r="D320" s="39">
        <f t="shared" si="44"/>
        <v>20891.981563815694</v>
      </c>
      <c r="E320" s="40">
        <f t="shared" si="37"/>
        <v>0</v>
      </c>
      <c r="F320" s="39">
        <f t="shared" si="38"/>
        <v>0</v>
      </c>
      <c r="G320" s="39">
        <f t="shared" si="42"/>
        <v>0</v>
      </c>
      <c r="H320" s="39">
        <f t="shared" si="43"/>
        <v>0</v>
      </c>
      <c r="I320" s="39">
        <f t="shared" si="39"/>
        <v>0</v>
      </c>
      <c r="J320" s="39">
        <f>SUM($H$18:$H320)</f>
        <v>9459.9078190784494</v>
      </c>
    </row>
    <row r="321" spans="1:10">
      <c r="A321" s="36">
        <f t="shared" si="40"/>
        <v>304</v>
      </c>
      <c r="B321" s="37">
        <f t="shared" si="36"/>
        <v>155077</v>
      </c>
      <c r="C321" s="39">
        <f t="shared" si="41"/>
        <v>0</v>
      </c>
      <c r="D321" s="39">
        <f t="shared" si="44"/>
        <v>20891.981563815694</v>
      </c>
      <c r="E321" s="40">
        <f t="shared" si="37"/>
        <v>0</v>
      </c>
      <c r="F321" s="39">
        <f t="shared" si="38"/>
        <v>0</v>
      </c>
      <c r="G321" s="39">
        <f t="shared" si="42"/>
        <v>0</v>
      </c>
      <c r="H321" s="39">
        <f t="shared" si="43"/>
        <v>0</v>
      </c>
      <c r="I321" s="39">
        <f t="shared" si="39"/>
        <v>0</v>
      </c>
      <c r="J321" s="39">
        <f>SUM($H$18:$H321)</f>
        <v>9459.9078190784494</v>
      </c>
    </row>
    <row r="322" spans="1:10">
      <c r="A322" s="36">
        <f t="shared" si="40"/>
        <v>305</v>
      </c>
      <c r="B322" s="37">
        <f t="shared" si="36"/>
        <v>155442</v>
      </c>
      <c r="C322" s="39">
        <f t="shared" si="41"/>
        <v>0</v>
      </c>
      <c r="D322" s="39">
        <f t="shared" si="44"/>
        <v>20891.981563815694</v>
      </c>
      <c r="E322" s="40">
        <f t="shared" si="37"/>
        <v>0</v>
      </c>
      <c r="F322" s="39">
        <f t="shared" si="38"/>
        <v>0</v>
      </c>
      <c r="G322" s="39">
        <f t="shared" si="42"/>
        <v>0</v>
      </c>
      <c r="H322" s="39">
        <f t="shared" si="43"/>
        <v>0</v>
      </c>
      <c r="I322" s="39">
        <f t="shared" si="39"/>
        <v>0</v>
      </c>
      <c r="J322" s="39">
        <f>SUM($H$18:$H322)</f>
        <v>9459.9078190784494</v>
      </c>
    </row>
    <row r="323" spans="1:10">
      <c r="A323" s="36">
        <f t="shared" si="40"/>
        <v>306</v>
      </c>
      <c r="B323" s="37">
        <f t="shared" si="36"/>
        <v>155807</v>
      </c>
      <c r="C323" s="39">
        <f t="shared" si="41"/>
        <v>0</v>
      </c>
      <c r="D323" s="39">
        <f t="shared" si="44"/>
        <v>20891.981563815694</v>
      </c>
      <c r="E323" s="40">
        <f t="shared" si="37"/>
        <v>0</v>
      </c>
      <c r="F323" s="39">
        <f t="shared" si="38"/>
        <v>0</v>
      </c>
      <c r="G323" s="39">
        <f t="shared" si="42"/>
        <v>0</v>
      </c>
      <c r="H323" s="39">
        <f t="shared" si="43"/>
        <v>0</v>
      </c>
      <c r="I323" s="39">
        <f t="shared" si="39"/>
        <v>0</v>
      </c>
      <c r="J323" s="39">
        <f>SUM($H$18:$H323)</f>
        <v>9459.9078190784494</v>
      </c>
    </row>
    <row r="324" spans="1:10">
      <c r="A324" s="36">
        <f t="shared" si="40"/>
        <v>307</v>
      </c>
      <c r="B324" s="37">
        <f t="shared" si="36"/>
        <v>156172</v>
      </c>
      <c r="C324" s="39">
        <f t="shared" si="41"/>
        <v>0</v>
      </c>
      <c r="D324" s="39">
        <f t="shared" si="44"/>
        <v>20891.981563815694</v>
      </c>
      <c r="E324" s="40">
        <f t="shared" si="37"/>
        <v>0</v>
      </c>
      <c r="F324" s="39">
        <f t="shared" si="38"/>
        <v>0</v>
      </c>
      <c r="G324" s="39">
        <f t="shared" si="42"/>
        <v>0</v>
      </c>
      <c r="H324" s="39">
        <f t="shared" si="43"/>
        <v>0</v>
      </c>
      <c r="I324" s="39">
        <f t="shared" si="39"/>
        <v>0</v>
      </c>
      <c r="J324" s="39">
        <f>SUM($H$18:$H324)</f>
        <v>9459.9078190784494</v>
      </c>
    </row>
    <row r="325" spans="1:10">
      <c r="A325" s="36">
        <f t="shared" si="40"/>
        <v>308</v>
      </c>
      <c r="B325" s="37">
        <f t="shared" si="36"/>
        <v>156538</v>
      </c>
      <c r="C325" s="39">
        <f t="shared" si="41"/>
        <v>0</v>
      </c>
      <c r="D325" s="39">
        <f t="shared" si="44"/>
        <v>20891.981563815694</v>
      </c>
      <c r="E325" s="40">
        <f t="shared" si="37"/>
        <v>0</v>
      </c>
      <c r="F325" s="39">
        <f t="shared" si="38"/>
        <v>0</v>
      </c>
      <c r="G325" s="39">
        <f t="shared" si="42"/>
        <v>0</v>
      </c>
      <c r="H325" s="39">
        <f t="shared" si="43"/>
        <v>0</v>
      </c>
      <c r="I325" s="39">
        <f t="shared" si="39"/>
        <v>0</v>
      </c>
      <c r="J325" s="39">
        <f>SUM($H$18:$H325)</f>
        <v>9459.9078190784494</v>
      </c>
    </row>
    <row r="326" spans="1:10">
      <c r="A326" s="36">
        <f t="shared" si="40"/>
        <v>309</v>
      </c>
      <c r="B326" s="37">
        <f t="shared" si="36"/>
        <v>156903</v>
      </c>
      <c r="C326" s="39">
        <f t="shared" si="41"/>
        <v>0</v>
      </c>
      <c r="D326" s="39">
        <f t="shared" si="44"/>
        <v>20891.981563815694</v>
      </c>
      <c r="E326" s="40">
        <f t="shared" si="37"/>
        <v>0</v>
      </c>
      <c r="F326" s="39">
        <f t="shared" si="38"/>
        <v>0</v>
      </c>
      <c r="G326" s="39">
        <f t="shared" si="42"/>
        <v>0</v>
      </c>
      <c r="H326" s="39">
        <f t="shared" si="43"/>
        <v>0</v>
      </c>
      <c r="I326" s="39">
        <f t="shared" si="39"/>
        <v>0</v>
      </c>
      <c r="J326" s="39">
        <f>SUM($H$18:$H326)</f>
        <v>9459.9078190784494</v>
      </c>
    </row>
    <row r="327" spans="1:10">
      <c r="A327" s="36">
        <f t="shared" si="40"/>
        <v>310</v>
      </c>
      <c r="B327" s="37">
        <f t="shared" si="36"/>
        <v>157268</v>
      </c>
      <c r="C327" s="39">
        <f t="shared" si="41"/>
        <v>0</v>
      </c>
      <c r="D327" s="39">
        <f t="shared" si="44"/>
        <v>20891.981563815694</v>
      </c>
      <c r="E327" s="40">
        <f t="shared" si="37"/>
        <v>0</v>
      </c>
      <c r="F327" s="39">
        <f t="shared" si="38"/>
        <v>0</v>
      </c>
      <c r="G327" s="39">
        <f t="shared" si="42"/>
        <v>0</v>
      </c>
      <c r="H327" s="39">
        <f t="shared" si="43"/>
        <v>0</v>
      </c>
      <c r="I327" s="39">
        <f t="shared" si="39"/>
        <v>0</v>
      </c>
      <c r="J327" s="39">
        <f>SUM($H$18:$H327)</f>
        <v>9459.9078190784494</v>
      </c>
    </row>
    <row r="328" spans="1:10">
      <c r="A328" s="36">
        <f t="shared" si="40"/>
        <v>311</v>
      </c>
      <c r="B328" s="37">
        <f t="shared" si="36"/>
        <v>157633</v>
      </c>
      <c r="C328" s="39">
        <f t="shared" si="41"/>
        <v>0</v>
      </c>
      <c r="D328" s="39">
        <f t="shared" si="44"/>
        <v>20891.981563815694</v>
      </c>
      <c r="E328" s="40">
        <f t="shared" si="37"/>
        <v>0</v>
      </c>
      <c r="F328" s="39">
        <f t="shared" si="38"/>
        <v>0</v>
      </c>
      <c r="G328" s="39">
        <f t="shared" si="42"/>
        <v>0</v>
      </c>
      <c r="H328" s="39">
        <f t="shared" si="43"/>
        <v>0</v>
      </c>
      <c r="I328" s="39">
        <f t="shared" si="39"/>
        <v>0</v>
      </c>
      <c r="J328" s="39">
        <f>SUM($H$18:$H328)</f>
        <v>9459.9078190784494</v>
      </c>
    </row>
    <row r="329" spans="1:10">
      <c r="A329" s="36">
        <f t="shared" si="40"/>
        <v>312</v>
      </c>
      <c r="B329" s="37">
        <f t="shared" si="36"/>
        <v>157999</v>
      </c>
      <c r="C329" s="39">
        <f t="shared" si="41"/>
        <v>0</v>
      </c>
      <c r="D329" s="39">
        <f t="shared" si="44"/>
        <v>20891.981563815694</v>
      </c>
      <c r="E329" s="40">
        <f t="shared" si="37"/>
        <v>0</v>
      </c>
      <c r="F329" s="39">
        <f t="shared" si="38"/>
        <v>0</v>
      </c>
      <c r="G329" s="39">
        <f t="shared" si="42"/>
        <v>0</v>
      </c>
      <c r="H329" s="39">
        <f t="shared" si="43"/>
        <v>0</v>
      </c>
      <c r="I329" s="39">
        <f t="shared" si="39"/>
        <v>0</v>
      </c>
      <c r="J329" s="39">
        <f>SUM($H$18:$H329)</f>
        <v>9459.9078190784494</v>
      </c>
    </row>
    <row r="330" spans="1:10">
      <c r="A330" s="36">
        <f t="shared" si="40"/>
        <v>313</v>
      </c>
      <c r="B330" s="37">
        <f t="shared" si="36"/>
        <v>158364</v>
      </c>
      <c r="C330" s="39">
        <f t="shared" si="41"/>
        <v>0</v>
      </c>
      <c r="D330" s="39">
        <f t="shared" si="44"/>
        <v>20891.981563815694</v>
      </c>
      <c r="E330" s="40">
        <f t="shared" si="37"/>
        <v>0</v>
      </c>
      <c r="F330" s="39">
        <f t="shared" si="38"/>
        <v>0</v>
      </c>
      <c r="G330" s="39">
        <f t="shared" si="42"/>
        <v>0</v>
      </c>
      <c r="H330" s="39">
        <f t="shared" si="43"/>
        <v>0</v>
      </c>
      <c r="I330" s="39">
        <f t="shared" si="39"/>
        <v>0</v>
      </c>
      <c r="J330" s="39">
        <f>SUM($H$18:$H330)</f>
        <v>9459.9078190784494</v>
      </c>
    </row>
    <row r="331" spans="1:10">
      <c r="A331" s="36">
        <f t="shared" si="40"/>
        <v>314</v>
      </c>
      <c r="B331" s="37">
        <f t="shared" si="36"/>
        <v>158729</v>
      </c>
      <c r="C331" s="39">
        <f t="shared" si="41"/>
        <v>0</v>
      </c>
      <c r="D331" s="39">
        <f t="shared" si="44"/>
        <v>20891.981563815694</v>
      </c>
      <c r="E331" s="40">
        <f t="shared" si="37"/>
        <v>0</v>
      </c>
      <c r="F331" s="39">
        <f t="shared" si="38"/>
        <v>0</v>
      </c>
      <c r="G331" s="39">
        <f t="shared" si="42"/>
        <v>0</v>
      </c>
      <c r="H331" s="39">
        <f t="shared" si="43"/>
        <v>0</v>
      </c>
      <c r="I331" s="39">
        <f t="shared" si="39"/>
        <v>0</v>
      </c>
      <c r="J331" s="39">
        <f>SUM($H$18:$H331)</f>
        <v>9459.9078190784494</v>
      </c>
    </row>
    <row r="332" spans="1:10">
      <c r="A332" s="36">
        <f t="shared" si="40"/>
        <v>315</v>
      </c>
      <c r="B332" s="37">
        <f t="shared" si="36"/>
        <v>159094</v>
      </c>
      <c r="C332" s="39">
        <f t="shared" si="41"/>
        <v>0</v>
      </c>
      <c r="D332" s="39">
        <f t="shared" si="44"/>
        <v>20891.981563815694</v>
      </c>
      <c r="E332" s="40">
        <f t="shared" si="37"/>
        <v>0</v>
      </c>
      <c r="F332" s="39">
        <f t="shared" si="38"/>
        <v>0</v>
      </c>
      <c r="G332" s="39">
        <f t="shared" si="42"/>
        <v>0</v>
      </c>
      <c r="H332" s="39">
        <f t="shared" si="43"/>
        <v>0</v>
      </c>
      <c r="I332" s="39">
        <f t="shared" si="39"/>
        <v>0</v>
      </c>
      <c r="J332" s="39">
        <f>SUM($H$18:$H332)</f>
        <v>9459.9078190784494</v>
      </c>
    </row>
    <row r="333" spans="1:10">
      <c r="A333" s="36">
        <f t="shared" si="40"/>
        <v>316</v>
      </c>
      <c r="B333" s="37">
        <f t="shared" si="36"/>
        <v>159460</v>
      </c>
      <c r="C333" s="39">
        <f t="shared" si="41"/>
        <v>0</v>
      </c>
      <c r="D333" s="39">
        <f t="shared" si="44"/>
        <v>20891.981563815694</v>
      </c>
      <c r="E333" s="40">
        <f t="shared" si="37"/>
        <v>0</v>
      </c>
      <c r="F333" s="39">
        <f t="shared" si="38"/>
        <v>0</v>
      </c>
      <c r="G333" s="39">
        <f t="shared" si="42"/>
        <v>0</v>
      </c>
      <c r="H333" s="39">
        <f t="shared" si="43"/>
        <v>0</v>
      </c>
      <c r="I333" s="39">
        <f t="shared" si="39"/>
        <v>0</v>
      </c>
      <c r="J333" s="39">
        <f>SUM($H$18:$H333)</f>
        <v>9459.9078190784494</v>
      </c>
    </row>
    <row r="334" spans="1:10">
      <c r="A334" s="36">
        <f t="shared" si="40"/>
        <v>317</v>
      </c>
      <c r="B334" s="37">
        <f t="shared" si="36"/>
        <v>159825</v>
      </c>
      <c r="C334" s="39">
        <f t="shared" si="41"/>
        <v>0</v>
      </c>
      <c r="D334" s="39">
        <f t="shared" si="44"/>
        <v>20891.981563815694</v>
      </c>
      <c r="E334" s="40">
        <f t="shared" si="37"/>
        <v>0</v>
      </c>
      <c r="F334" s="39">
        <f t="shared" si="38"/>
        <v>0</v>
      </c>
      <c r="G334" s="39">
        <f t="shared" si="42"/>
        <v>0</v>
      </c>
      <c r="H334" s="39">
        <f t="shared" si="43"/>
        <v>0</v>
      </c>
      <c r="I334" s="39">
        <f t="shared" si="39"/>
        <v>0</v>
      </c>
      <c r="J334" s="39">
        <f>SUM($H$18:$H334)</f>
        <v>9459.9078190784494</v>
      </c>
    </row>
    <row r="335" spans="1:10">
      <c r="A335" s="36">
        <f t="shared" si="40"/>
        <v>318</v>
      </c>
      <c r="B335" s="37">
        <f t="shared" si="36"/>
        <v>160190</v>
      </c>
      <c r="C335" s="39">
        <f t="shared" si="41"/>
        <v>0</v>
      </c>
      <c r="D335" s="39">
        <f t="shared" si="44"/>
        <v>20891.981563815694</v>
      </c>
      <c r="E335" s="40">
        <f t="shared" si="37"/>
        <v>0</v>
      </c>
      <c r="F335" s="39">
        <f t="shared" si="38"/>
        <v>0</v>
      </c>
      <c r="G335" s="39">
        <f t="shared" si="42"/>
        <v>0</v>
      </c>
      <c r="H335" s="39">
        <f t="shared" si="43"/>
        <v>0</v>
      </c>
      <c r="I335" s="39">
        <f t="shared" si="39"/>
        <v>0</v>
      </c>
      <c r="J335" s="39">
        <f>SUM($H$18:$H335)</f>
        <v>9459.9078190784494</v>
      </c>
    </row>
    <row r="336" spans="1:10">
      <c r="A336" s="36">
        <f t="shared" si="40"/>
        <v>319</v>
      </c>
      <c r="B336" s="37">
        <f t="shared" si="36"/>
        <v>160555</v>
      </c>
      <c r="C336" s="39">
        <f t="shared" si="41"/>
        <v>0</v>
      </c>
      <c r="D336" s="39">
        <f t="shared" si="44"/>
        <v>20891.981563815694</v>
      </c>
      <c r="E336" s="40">
        <f t="shared" si="37"/>
        <v>0</v>
      </c>
      <c r="F336" s="39">
        <f t="shared" si="38"/>
        <v>0</v>
      </c>
      <c r="G336" s="39">
        <f t="shared" si="42"/>
        <v>0</v>
      </c>
      <c r="H336" s="39">
        <f t="shared" si="43"/>
        <v>0</v>
      </c>
      <c r="I336" s="39">
        <f t="shared" si="39"/>
        <v>0</v>
      </c>
      <c r="J336" s="39">
        <f>SUM($H$18:$H336)</f>
        <v>9459.9078190784494</v>
      </c>
    </row>
    <row r="337" spans="1:10">
      <c r="A337" s="36">
        <f t="shared" si="40"/>
        <v>320</v>
      </c>
      <c r="B337" s="37">
        <f t="shared" si="36"/>
        <v>160921</v>
      </c>
      <c r="C337" s="39">
        <f t="shared" si="41"/>
        <v>0</v>
      </c>
      <c r="D337" s="39">
        <f t="shared" si="44"/>
        <v>20891.981563815694</v>
      </c>
      <c r="E337" s="40">
        <f t="shared" si="37"/>
        <v>0</v>
      </c>
      <c r="F337" s="39">
        <f t="shared" si="38"/>
        <v>0</v>
      </c>
      <c r="G337" s="39">
        <f t="shared" si="42"/>
        <v>0</v>
      </c>
      <c r="H337" s="39">
        <f t="shared" si="43"/>
        <v>0</v>
      </c>
      <c r="I337" s="39">
        <f t="shared" si="39"/>
        <v>0</v>
      </c>
      <c r="J337" s="39">
        <f>SUM($H$18:$H337)</f>
        <v>9459.9078190784494</v>
      </c>
    </row>
    <row r="338" spans="1:10">
      <c r="A338" s="36">
        <f t="shared" si="40"/>
        <v>321</v>
      </c>
      <c r="B338" s="37">
        <f t="shared" ref="B338:B377" si="45">IF(Pay_Num&lt;&gt;"",DATE(YEAR(Loan_Start),MONTH(Loan_Start)+(Pay_Num)*12/Num_Pmt_Per_Year,DAY(Loan_Start)),"")</f>
        <v>161286</v>
      </c>
      <c r="C338" s="39">
        <f t="shared" si="41"/>
        <v>0</v>
      </c>
      <c r="D338" s="39">
        <f t="shared" si="44"/>
        <v>20891.981563815694</v>
      </c>
      <c r="E338" s="40">
        <f t="shared" ref="E338:E377" si="46">IF(AND(Pay_Num&lt;&gt;"",Sched_Pay+Scheduled_Extra_Payments&lt;Beg_Bal),Scheduled_Extra_Payments,IF(AND(Pay_Num&lt;&gt;"",Beg_Bal-Sched_Pay&gt;0),Beg_Bal-Sched_Pay,IF(Pay_Num&lt;&gt;"",0,"")))</f>
        <v>0</v>
      </c>
      <c r="F338" s="39">
        <f t="shared" ref="F338:F377" si="47">IF(AND(Pay_Num&lt;&gt;"",Sched_Pay+Extra_Pay&lt;Beg_Bal),Sched_Pay+Extra_Pay,IF(Pay_Num&lt;&gt;"",Beg_Bal,""))</f>
        <v>0</v>
      </c>
      <c r="G338" s="39">
        <f t="shared" si="42"/>
        <v>0</v>
      </c>
      <c r="H338" s="39">
        <f t="shared" si="43"/>
        <v>0</v>
      </c>
      <c r="I338" s="39">
        <f t="shared" ref="I338:I377" si="48">IF(AND(Pay_Num&lt;&gt;"",Sched_Pay+Extra_Pay&lt;Beg_Bal),Beg_Bal-Princ,IF(Pay_Num&lt;&gt;"",0,""))</f>
        <v>0</v>
      </c>
      <c r="J338" s="39">
        <f>SUM($H$18:$H338)</f>
        <v>9459.9078190784494</v>
      </c>
    </row>
    <row r="339" spans="1:10">
      <c r="A339" s="36">
        <f t="shared" ref="A339:A377" si="49">IF(Values_Entered,A338+1,"")</f>
        <v>322</v>
      </c>
      <c r="B339" s="37">
        <f t="shared" si="45"/>
        <v>161651</v>
      </c>
      <c r="C339" s="39">
        <f t="shared" ref="C339:C377" si="50">IF(Pay_Num&lt;&gt;"",I338,"")</f>
        <v>0</v>
      </c>
      <c r="D339" s="39">
        <f t="shared" si="44"/>
        <v>20891.981563815694</v>
      </c>
      <c r="E339" s="40">
        <f t="shared" si="46"/>
        <v>0</v>
      </c>
      <c r="F339" s="39">
        <f t="shared" si="47"/>
        <v>0</v>
      </c>
      <c r="G339" s="39">
        <f t="shared" ref="G339:G377" si="51">IF(Pay_Num&lt;&gt;"",Total_Pay-Int,"")</f>
        <v>0</v>
      </c>
      <c r="H339" s="39">
        <f t="shared" ref="H339:H377" si="52">IF(Pay_Num&lt;&gt;"",Beg_Bal*Interest_Rate/Num_Pmt_Per_Year,"")</f>
        <v>0</v>
      </c>
      <c r="I339" s="39">
        <f t="shared" si="48"/>
        <v>0</v>
      </c>
      <c r="J339" s="39">
        <f>SUM($H$18:$H339)</f>
        <v>9459.9078190784494</v>
      </c>
    </row>
    <row r="340" spans="1:10">
      <c r="A340" s="36">
        <f t="shared" si="49"/>
        <v>323</v>
      </c>
      <c r="B340" s="37">
        <f t="shared" si="45"/>
        <v>162016</v>
      </c>
      <c r="C340" s="39">
        <f t="shared" si="50"/>
        <v>0</v>
      </c>
      <c r="D340" s="39">
        <f t="shared" ref="D340:D377" si="53">IF(Pay_Num&lt;&gt;"",Scheduled_Monthly_Payment,"")</f>
        <v>20891.981563815694</v>
      </c>
      <c r="E340" s="40">
        <f t="shared" si="46"/>
        <v>0</v>
      </c>
      <c r="F340" s="39">
        <f t="shared" si="47"/>
        <v>0</v>
      </c>
      <c r="G340" s="39">
        <f t="shared" si="51"/>
        <v>0</v>
      </c>
      <c r="H340" s="39">
        <f t="shared" si="52"/>
        <v>0</v>
      </c>
      <c r="I340" s="39">
        <f t="shared" si="48"/>
        <v>0</v>
      </c>
      <c r="J340" s="39">
        <f>SUM($H$18:$H340)</f>
        <v>9459.9078190784494</v>
      </c>
    </row>
    <row r="341" spans="1:10">
      <c r="A341" s="36">
        <f t="shared" si="49"/>
        <v>324</v>
      </c>
      <c r="B341" s="37">
        <f t="shared" si="45"/>
        <v>162382</v>
      </c>
      <c r="C341" s="39">
        <f t="shared" si="50"/>
        <v>0</v>
      </c>
      <c r="D341" s="39">
        <f t="shared" si="53"/>
        <v>20891.981563815694</v>
      </c>
      <c r="E341" s="40">
        <f t="shared" si="46"/>
        <v>0</v>
      </c>
      <c r="F341" s="39">
        <f t="shared" si="47"/>
        <v>0</v>
      </c>
      <c r="G341" s="39">
        <f t="shared" si="51"/>
        <v>0</v>
      </c>
      <c r="H341" s="39">
        <f t="shared" si="52"/>
        <v>0</v>
      </c>
      <c r="I341" s="39">
        <f t="shared" si="48"/>
        <v>0</v>
      </c>
      <c r="J341" s="39">
        <f>SUM($H$18:$H341)</f>
        <v>9459.9078190784494</v>
      </c>
    </row>
    <row r="342" spans="1:10">
      <c r="A342" s="36">
        <f t="shared" si="49"/>
        <v>325</v>
      </c>
      <c r="B342" s="37">
        <f t="shared" si="45"/>
        <v>162747</v>
      </c>
      <c r="C342" s="39">
        <f t="shared" si="50"/>
        <v>0</v>
      </c>
      <c r="D342" s="39">
        <f t="shared" si="53"/>
        <v>20891.981563815694</v>
      </c>
      <c r="E342" s="40">
        <f t="shared" si="46"/>
        <v>0</v>
      </c>
      <c r="F342" s="39">
        <f t="shared" si="47"/>
        <v>0</v>
      </c>
      <c r="G342" s="39">
        <f t="shared" si="51"/>
        <v>0</v>
      </c>
      <c r="H342" s="39">
        <f t="shared" si="52"/>
        <v>0</v>
      </c>
      <c r="I342" s="39">
        <f t="shared" si="48"/>
        <v>0</v>
      </c>
      <c r="J342" s="39">
        <f>SUM($H$18:$H342)</f>
        <v>9459.9078190784494</v>
      </c>
    </row>
    <row r="343" spans="1:10">
      <c r="A343" s="36">
        <f t="shared" si="49"/>
        <v>326</v>
      </c>
      <c r="B343" s="37">
        <f t="shared" si="45"/>
        <v>163112</v>
      </c>
      <c r="C343" s="39">
        <f t="shared" si="50"/>
        <v>0</v>
      </c>
      <c r="D343" s="39">
        <f t="shared" si="53"/>
        <v>20891.981563815694</v>
      </c>
      <c r="E343" s="40">
        <f t="shared" si="46"/>
        <v>0</v>
      </c>
      <c r="F343" s="39">
        <f t="shared" si="47"/>
        <v>0</v>
      </c>
      <c r="G343" s="39">
        <f t="shared" si="51"/>
        <v>0</v>
      </c>
      <c r="H343" s="39">
        <f t="shared" si="52"/>
        <v>0</v>
      </c>
      <c r="I343" s="39">
        <f t="shared" si="48"/>
        <v>0</v>
      </c>
      <c r="J343" s="39">
        <f>SUM($H$18:$H343)</f>
        <v>9459.9078190784494</v>
      </c>
    </row>
    <row r="344" spans="1:10">
      <c r="A344" s="36">
        <f t="shared" si="49"/>
        <v>327</v>
      </c>
      <c r="B344" s="37">
        <f t="shared" si="45"/>
        <v>163477</v>
      </c>
      <c r="C344" s="39">
        <f t="shared" si="50"/>
        <v>0</v>
      </c>
      <c r="D344" s="39">
        <f t="shared" si="53"/>
        <v>20891.981563815694</v>
      </c>
      <c r="E344" s="40">
        <f t="shared" si="46"/>
        <v>0</v>
      </c>
      <c r="F344" s="39">
        <f t="shared" si="47"/>
        <v>0</v>
      </c>
      <c r="G344" s="39">
        <f t="shared" si="51"/>
        <v>0</v>
      </c>
      <c r="H344" s="39">
        <f t="shared" si="52"/>
        <v>0</v>
      </c>
      <c r="I344" s="39">
        <f t="shared" si="48"/>
        <v>0</v>
      </c>
      <c r="J344" s="39">
        <f>SUM($H$18:$H344)</f>
        <v>9459.9078190784494</v>
      </c>
    </row>
    <row r="345" spans="1:10">
      <c r="A345" s="36">
        <f t="shared" si="49"/>
        <v>328</v>
      </c>
      <c r="B345" s="37">
        <f t="shared" si="45"/>
        <v>163843</v>
      </c>
      <c r="C345" s="39">
        <f t="shared" si="50"/>
        <v>0</v>
      </c>
      <c r="D345" s="39">
        <f t="shared" si="53"/>
        <v>20891.981563815694</v>
      </c>
      <c r="E345" s="40">
        <f t="shared" si="46"/>
        <v>0</v>
      </c>
      <c r="F345" s="39">
        <f t="shared" si="47"/>
        <v>0</v>
      </c>
      <c r="G345" s="39">
        <f t="shared" si="51"/>
        <v>0</v>
      </c>
      <c r="H345" s="39">
        <f t="shared" si="52"/>
        <v>0</v>
      </c>
      <c r="I345" s="39">
        <f t="shared" si="48"/>
        <v>0</v>
      </c>
      <c r="J345" s="39">
        <f>SUM($H$18:$H345)</f>
        <v>9459.9078190784494</v>
      </c>
    </row>
    <row r="346" spans="1:10">
      <c r="A346" s="36">
        <f t="shared" si="49"/>
        <v>329</v>
      </c>
      <c r="B346" s="37">
        <f t="shared" si="45"/>
        <v>164208</v>
      </c>
      <c r="C346" s="39">
        <f t="shared" si="50"/>
        <v>0</v>
      </c>
      <c r="D346" s="39">
        <f t="shared" si="53"/>
        <v>20891.981563815694</v>
      </c>
      <c r="E346" s="40">
        <f t="shared" si="46"/>
        <v>0</v>
      </c>
      <c r="F346" s="39">
        <f t="shared" si="47"/>
        <v>0</v>
      </c>
      <c r="G346" s="39">
        <f t="shared" si="51"/>
        <v>0</v>
      </c>
      <c r="H346" s="39">
        <f t="shared" si="52"/>
        <v>0</v>
      </c>
      <c r="I346" s="39">
        <f t="shared" si="48"/>
        <v>0</v>
      </c>
      <c r="J346" s="39">
        <f>SUM($H$18:$H346)</f>
        <v>9459.9078190784494</v>
      </c>
    </row>
    <row r="347" spans="1:10">
      <c r="A347" s="36">
        <f t="shared" si="49"/>
        <v>330</v>
      </c>
      <c r="B347" s="37">
        <f t="shared" si="45"/>
        <v>164573</v>
      </c>
      <c r="C347" s="39">
        <f t="shared" si="50"/>
        <v>0</v>
      </c>
      <c r="D347" s="39">
        <f t="shared" si="53"/>
        <v>20891.981563815694</v>
      </c>
      <c r="E347" s="40">
        <f t="shared" si="46"/>
        <v>0</v>
      </c>
      <c r="F347" s="39">
        <f t="shared" si="47"/>
        <v>0</v>
      </c>
      <c r="G347" s="39">
        <f t="shared" si="51"/>
        <v>0</v>
      </c>
      <c r="H347" s="39">
        <f t="shared" si="52"/>
        <v>0</v>
      </c>
      <c r="I347" s="39">
        <f t="shared" si="48"/>
        <v>0</v>
      </c>
      <c r="J347" s="39">
        <f>SUM($H$18:$H347)</f>
        <v>9459.9078190784494</v>
      </c>
    </row>
    <row r="348" spans="1:10">
      <c r="A348" s="36">
        <f t="shared" si="49"/>
        <v>331</v>
      </c>
      <c r="B348" s="37">
        <f t="shared" si="45"/>
        <v>164938</v>
      </c>
      <c r="C348" s="39">
        <f t="shared" si="50"/>
        <v>0</v>
      </c>
      <c r="D348" s="39">
        <f t="shared" si="53"/>
        <v>20891.981563815694</v>
      </c>
      <c r="E348" s="40">
        <f t="shared" si="46"/>
        <v>0</v>
      </c>
      <c r="F348" s="39">
        <f t="shared" si="47"/>
        <v>0</v>
      </c>
      <c r="G348" s="39">
        <f t="shared" si="51"/>
        <v>0</v>
      </c>
      <c r="H348" s="39">
        <f t="shared" si="52"/>
        <v>0</v>
      </c>
      <c r="I348" s="39">
        <f t="shared" si="48"/>
        <v>0</v>
      </c>
      <c r="J348" s="39">
        <f>SUM($H$18:$H348)</f>
        <v>9459.9078190784494</v>
      </c>
    </row>
    <row r="349" spans="1:10">
      <c r="A349" s="36">
        <f t="shared" si="49"/>
        <v>332</v>
      </c>
      <c r="B349" s="37">
        <f t="shared" si="45"/>
        <v>165304</v>
      </c>
      <c r="C349" s="39">
        <f t="shared" si="50"/>
        <v>0</v>
      </c>
      <c r="D349" s="39">
        <f t="shared" si="53"/>
        <v>20891.981563815694</v>
      </c>
      <c r="E349" s="40">
        <f t="shared" si="46"/>
        <v>0</v>
      </c>
      <c r="F349" s="39">
        <f t="shared" si="47"/>
        <v>0</v>
      </c>
      <c r="G349" s="39">
        <f t="shared" si="51"/>
        <v>0</v>
      </c>
      <c r="H349" s="39">
        <f t="shared" si="52"/>
        <v>0</v>
      </c>
      <c r="I349" s="39">
        <f t="shared" si="48"/>
        <v>0</v>
      </c>
      <c r="J349" s="39">
        <f>SUM($H$18:$H349)</f>
        <v>9459.9078190784494</v>
      </c>
    </row>
    <row r="350" spans="1:10">
      <c r="A350" s="36">
        <f t="shared" si="49"/>
        <v>333</v>
      </c>
      <c r="B350" s="37">
        <f t="shared" si="45"/>
        <v>165669</v>
      </c>
      <c r="C350" s="39">
        <f t="shared" si="50"/>
        <v>0</v>
      </c>
      <c r="D350" s="39">
        <f t="shared" si="53"/>
        <v>20891.981563815694</v>
      </c>
      <c r="E350" s="40">
        <f t="shared" si="46"/>
        <v>0</v>
      </c>
      <c r="F350" s="39">
        <f t="shared" si="47"/>
        <v>0</v>
      </c>
      <c r="G350" s="39">
        <f t="shared" si="51"/>
        <v>0</v>
      </c>
      <c r="H350" s="39">
        <f t="shared" si="52"/>
        <v>0</v>
      </c>
      <c r="I350" s="39">
        <f t="shared" si="48"/>
        <v>0</v>
      </c>
      <c r="J350" s="39">
        <f>SUM($H$18:$H350)</f>
        <v>9459.9078190784494</v>
      </c>
    </row>
    <row r="351" spans="1:10">
      <c r="A351" s="36">
        <f t="shared" si="49"/>
        <v>334</v>
      </c>
      <c r="B351" s="37">
        <f t="shared" si="45"/>
        <v>166034</v>
      </c>
      <c r="C351" s="39">
        <f t="shared" si="50"/>
        <v>0</v>
      </c>
      <c r="D351" s="39">
        <f t="shared" si="53"/>
        <v>20891.981563815694</v>
      </c>
      <c r="E351" s="40">
        <f t="shared" si="46"/>
        <v>0</v>
      </c>
      <c r="F351" s="39">
        <f t="shared" si="47"/>
        <v>0</v>
      </c>
      <c r="G351" s="39">
        <f t="shared" si="51"/>
        <v>0</v>
      </c>
      <c r="H351" s="39">
        <f t="shared" si="52"/>
        <v>0</v>
      </c>
      <c r="I351" s="39">
        <f t="shared" si="48"/>
        <v>0</v>
      </c>
      <c r="J351" s="39">
        <f>SUM($H$18:$H351)</f>
        <v>9459.9078190784494</v>
      </c>
    </row>
    <row r="352" spans="1:10">
      <c r="A352" s="36">
        <f t="shared" si="49"/>
        <v>335</v>
      </c>
      <c r="B352" s="37">
        <f t="shared" si="45"/>
        <v>166399</v>
      </c>
      <c r="C352" s="39">
        <f t="shared" si="50"/>
        <v>0</v>
      </c>
      <c r="D352" s="39">
        <f t="shared" si="53"/>
        <v>20891.981563815694</v>
      </c>
      <c r="E352" s="40">
        <f t="shared" si="46"/>
        <v>0</v>
      </c>
      <c r="F352" s="39">
        <f t="shared" si="47"/>
        <v>0</v>
      </c>
      <c r="G352" s="39">
        <f t="shared" si="51"/>
        <v>0</v>
      </c>
      <c r="H352" s="39">
        <f t="shared" si="52"/>
        <v>0</v>
      </c>
      <c r="I352" s="39">
        <f t="shared" si="48"/>
        <v>0</v>
      </c>
      <c r="J352" s="39">
        <f>SUM($H$18:$H352)</f>
        <v>9459.9078190784494</v>
      </c>
    </row>
    <row r="353" spans="1:10">
      <c r="A353" s="36">
        <f t="shared" si="49"/>
        <v>336</v>
      </c>
      <c r="B353" s="37">
        <f t="shared" si="45"/>
        <v>166765</v>
      </c>
      <c r="C353" s="39">
        <f t="shared" si="50"/>
        <v>0</v>
      </c>
      <c r="D353" s="39">
        <f t="shared" si="53"/>
        <v>20891.981563815694</v>
      </c>
      <c r="E353" s="40">
        <f t="shared" si="46"/>
        <v>0</v>
      </c>
      <c r="F353" s="39">
        <f t="shared" si="47"/>
        <v>0</v>
      </c>
      <c r="G353" s="39">
        <f t="shared" si="51"/>
        <v>0</v>
      </c>
      <c r="H353" s="39">
        <f t="shared" si="52"/>
        <v>0</v>
      </c>
      <c r="I353" s="39">
        <f t="shared" si="48"/>
        <v>0</v>
      </c>
      <c r="J353" s="39">
        <f>SUM($H$18:$H353)</f>
        <v>9459.9078190784494</v>
      </c>
    </row>
    <row r="354" spans="1:10">
      <c r="A354" s="36">
        <f t="shared" si="49"/>
        <v>337</v>
      </c>
      <c r="B354" s="37">
        <f t="shared" si="45"/>
        <v>167130</v>
      </c>
      <c r="C354" s="39">
        <f t="shared" si="50"/>
        <v>0</v>
      </c>
      <c r="D354" s="39">
        <f t="shared" si="53"/>
        <v>20891.981563815694</v>
      </c>
      <c r="E354" s="40">
        <f t="shared" si="46"/>
        <v>0</v>
      </c>
      <c r="F354" s="39">
        <f t="shared" si="47"/>
        <v>0</v>
      </c>
      <c r="G354" s="39">
        <f t="shared" si="51"/>
        <v>0</v>
      </c>
      <c r="H354" s="39">
        <f t="shared" si="52"/>
        <v>0</v>
      </c>
      <c r="I354" s="39">
        <f t="shared" si="48"/>
        <v>0</v>
      </c>
      <c r="J354" s="39">
        <f>SUM($H$18:$H354)</f>
        <v>9459.9078190784494</v>
      </c>
    </row>
    <row r="355" spans="1:10">
      <c r="A355" s="36">
        <f t="shared" si="49"/>
        <v>338</v>
      </c>
      <c r="B355" s="37">
        <f t="shared" si="45"/>
        <v>167495</v>
      </c>
      <c r="C355" s="39">
        <f t="shared" si="50"/>
        <v>0</v>
      </c>
      <c r="D355" s="39">
        <f t="shared" si="53"/>
        <v>20891.981563815694</v>
      </c>
      <c r="E355" s="40">
        <f t="shared" si="46"/>
        <v>0</v>
      </c>
      <c r="F355" s="39">
        <f t="shared" si="47"/>
        <v>0</v>
      </c>
      <c r="G355" s="39">
        <f t="shared" si="51"/>
        <v>0</v>
      </c>
      <c r="H355" s="39">
        <f t="shared" si="52"/>
        <v>0</v>
      </c>
      <c r="I355" s="39">
        <f t="shared" si="48"/>
        <v>0</v>
      </c>
      <c r="J355" s="39">
        <f>SUM($H$18:$H355)</f>
        <v>9459.9078190784494</v>
      </c>
    </row>
    <row r="356" spans="1:10">
      <c r="A356" s="36">
        <f t="shared" si="49"/>
        <v>339</v>
      </c>
      <c r="B356" s="37">
        <f t="shared" si="45"/>
        <v>167860</v>
      </c>
      <c r="C356" s="39">
        <f t="shared" si="50"/>
        <v>0</v>
      </c>
      <c r="D356" s="39">
        <f t="shared" si="53"/>
        <v>20891.981563815694</v>
      </c>
      <c r="E356" s="40">
        <f t="shared" si="46"/>
        <v>0</v>
      </c>
      <c r="F356" s="39">
        <f t="shared" si="47"/>
        <v>0</v>
      </c>
      <c r="G356" s="39">
        <f t="shared" si="51"/>
        <v>0</v>
      </c>
      <c r="H356" s="39">
        <f t="shared" si="52"/>
        <v>0</v>
      </c>
      <c r="I356" s="39">
        <f t="shared" si="48"/>
        <v>0</v>
      </c>
      <c r="J356" s="39">
        <f>SUM($H$18:$H356)</f>
        <v>9459.9078190784494</v>
      </c>
    </row>
    <row r="357" spans="1:10">
      <c r="A357" s="36">
        <f t="shared" si="49"/>
        <v>340</v>
      </c>
      <c r="B357" s="37">
        <f t="shared" si="45"/>
        <v>168226</v>
      </c>
      <c r="C357" s="39">
        <f t="shared" si="50"/>
        <v>0</v>
      </c>
      <c r="D357" s="39">
        <f t="shared" si="53"/>
        <v>20891.981563815694</v>
      </c>
      <c r="E357" s="40">
        <f t="shared" si="46"/>
        <v>0</v>
      </c>
      <c r="F357" s="39">
        <f t="shared" si="47"/>
        <v>0</v>
      </c>
      <c r="G357" s="39">
        <f t="shared" si="51"/>
        <v>0</v>
      </c>
      <c r="H357" s="39">
        <f t="shared" si="52"/>
        <v>0</v>
      </c>
      <c r="I357" s="39">
        <f t="shared" si="48"/>
        <v>0</v>
      </c>
      <c r="J357" s="39">
        <f>SUM($H$18:$H357)</f>
        <v>9459.9078190784494</v>
      </c>
    </row>
    <row r="358" spans="1:10">
      <c r="A358" s="36">
        <f t="shared" si="49"/>
        <v>341</v>
      </c>
      <c r="B358" s="37">
        <f t="shared" si="45"/>
        <v>168591</v>
      </c>
      <c r="C358" s="39">
        <f t="shared" si="50"/>
        <v>0</v>
      </c>
      <c r="D358" s="39">
        <f t="shared" si="53"/>
        <v>20891.981563815694</v>
      </c>
      <c r="E358" s="40">
        <f t="shared" si="46"/>
        <v>0</v>
      </c>
      <c r="F358" s="39">
        <f t="shared" si="47"/>
        <v>0</v>
      </c>
      <c r="G358" s="39">
        <f t="shared" si="51"/>
        <v>0</v>
      </c>
      <c r="H358" s="39">
        <f t="shared" si="52"/>
        <v>0</v>
      </c>
      <c r="I358" s="39">
        <f t="shared" si="48"/>
        <v>0</v>
      </c>
      <c r="J358" s="39">
        <f>SUM($H$18:$H358)</f>
        <v>9459.9078190784494</v>
      </c>
    </row>
    <row r="359" spans="1:10">
      <c r="A359" s="36">
        <f t="shared" si="49"/>
        <v>342</v>
      </c>
      <c r="B359" s="37">
        <f t="shared" si="45"/>
        <v>168956</v>
      </c>
      <c r="C359" s="39">
        <f t="shared" si="50"/>
        <v>0</v>
      </c>
      <c r="D359" s="39">
        <f t="shared" si="53"/>
        <v>20891.981563815694</v>
      </c>
      <c r="E359" s="40">
        <f t="shared" si="46"/>
        <v>0</v>
      </c>
      <c r="F359" s="39">
        <f t="shared" si="47"/>
        <v>0</v>
      </c>
      <c r="G359" s="39">
        <f t="shared" si="51"/>
        <v>0</v>
      </c>
      <c r="H359" s="39">
        <f t="shared" si="52"/>
        <v>0</v>
      </c>
      <c r="I359" s="39">
        <f t="shared" si="48"/>
        <v>0</v>
      </c>
      <c r="J359" s="39">
        <f>SUM($H$18:$H359)</f>
        <v>9459.9078190784494</v>
      </c>
    </row>
    <row r="360" spans="1:10">
      <c r="A360" s="36">
        <f t="shared" si="49"/>
        <v>343</v>
      </c>
      <c r="B360" s="37">
        <f t="shared" si="45"/>
        <v>169321</v>
      </c>
      <c r="C360" s="39">
        <f t="shared" si="50"/>
        <v>0</v>
      </c>
      <c r="D360" s="39">
        <f t="shared" si="53"/>
        <v>20891.981563815694</v>
      </c>
      <c r="E360" s="40">
        <f t="shared" si="46"/>
        <v>0</v>
      </c>
      <c r="F360" s="39">
        <f t="shared" si="47"/>
        <v>0</v>
      </c>
      <c r="G360" s="39">
        <f t="shared" si="51"/>
        <v>0</v>
      </c>
      <c r="H360" s="39">
        <f t="shared" si="52"/>
        <v>0</v>
      </c>
      <c r="I360" s="39">
        <f t="shared" si="48"/>
        <v>0</v>
      </c>
      <c r="J360" s="39">
        <f>SUM($H$18:$H360)</f>
        <v>9459.9078190784494</v>
      </c>
    </row>
    <row r="361" spans="1:10">
      <c r="A361" s="36">
        <f t="shared" si="49"/>
        <v>344</v>
      </c>
      <c r="B361" s="37">
        <f t="shared" si="45"/>
        <v>169687</v>
      </c>
      <c r="C361" s="39">
        <f t="shared" si="50"/>
        <v>0</v>
      </c>
      <c r="D361" s="39">
        <f t="shared" si="53"/>
        <v>20891.981563815694</v>
      </c>
      <c r="E361" s="40">
        <f t="shared" si="46"/>
        <v>0</v>
      </c>
      <c r="F361" s="39">
        <f t="shared" si="47"/>
        <v>0</v>
      </c>
      <c r="G361" s="39">
        <f t="shared" si="51"/>
        <v>0</v>
      </c>
      <c r="H361" s="39">
        <f t="shared" si="52"/>
        <v>0</v>
      </c>
      <c r="I361" s="39">
        <f t="shared" si="48"/>
        <v>0</v>
      </c>
      <c r="J361" s="39">
        <f>SUM($H$18:$H361)</f>
        <v>9459.9078190784494</v>
      </c>
    </row>
    <row r="362" spans="1:10">
      <c r="A362" s="36">
        <f t="shared" si="49"/>
        <v>345</v>
      </c>
      <c r="B362" s="37">
        <f t="shared" si="45"/>
        <v>170052</v>
      </c>
      <c r="C362" s="39">
        <f t="shared" si="50"/>
        <v>0</v>
      </c>
      <c r="D362" s="39">
        <f t="shared" si="53"/>
        <v>20891.981563815694</v>
      </c>
      <c r="E362" s="40">
        <f t="shared" si="46"/>
        <v>0</v>
      </c>
      <c r="F362" s="39">
        <f t="shared" si="47"/>
        <v>0</v>
      </c>
      <c r="G362" s="39">
        <f t="shared" si="51"/>
        <v>0</v>
      </c>
      <c r="H362" s="39">
        <f t="shared" si="52"/>
        <v>0</v>
      </c>
      <c r="I362" s="39">
        <f t="shared" si="48"/>
        <v>0</v>
      </c>
      <c r="J362" s="39">
        <f>SUM($H$18:$H362)</f>
        <v>9459.9078190784494</v>
      </c>
    </row>
    <row r="363" spans="1:10">
      <c r="A363" s="36">
        <f t="shared" si="49"/>
        <v>346</v>
      </c>
      <c r="B363" s="37">
        <f t="shared" si="45"/>
        <v>170417</v>
      </c>
      <c r="C363" s="39">
        <f t="shared" si="50"/>
        <v>0</v>
      </c>
      <c r="D363" s="39">
        <f t="shared" si="53"/>
        <v>20891.981563815694</v>
      </c>
      <c r="E363" s="40">
        <f t="shared" si="46"/>
        <v>0</v>
      </c>
      <c r="F363" s="39">
        <f t="shared" si="47"/>
        <v>0</v>
      </c>
      <c r="G363" s="39">
        <f t="shared" si="51"/>
        <v>0</v>
      </c>
      <c r="H363" s="39">
        <f t="shared" si="52"/>
        <v>0</v>
      </c>
      <c r="I363" s="39">
        <f t="shared" si="48"/>
        <v>0</v>
      </c>
      <c r="J363" s="39">
        <f>SUM($H$18:$H363)</f>
        <v>9459.9078190784494</v>
      </c>
    </row>
    <row r="364" spans="1:10">
      <c r="A364" s="36">
        <f t="shared" si="49"/>
        <v>347</v>
      </c>
      <c r="B364" s="37">
        <f t="shared" si="45"/>
        <v>170782</v>
      </c>
      <c r="C364" s="39">
        <f t="shared" si="50"/>
        <v>0</v>
      </c>
      <c r="D364" s="39">
        <f t="shared" si="53"/>
        <v>20891.981563815694</v>
      </c>
      <c r="E364" s="40">
        <f t="shared" si="46"/>
        <v>0</v>
      </c>
      <c r="F364" s="39">
        <f t="shared" si="47"/>
        <v>0</v>
      </c>
      <c r="G364" s="39">
        <f t="shared" si="51"/>
        <v>0</v>
      </c>
      <c r="H364" s="39">
        <f t="shared" si="52"/>
        <v>0</v>
      </c>
      <c r="I364" s="39">
        <f t="shared" si="48"/>
        <v>0</v>
      </c>
      <c r="J364" s="39">
        <f>SUM($H$18:$H364)</f>
        <v>9459.9078190784494</v>
      </c>
    </row>
    <row r="365" spans="1:10">
      <c r="A365" s="36">
        <f t="shared" si="49"/>
        <v>348</v>
      </c>
      <c r="B365" s="37">
        <f t="shared" si="45"/>
        <v>171148</v>
      </c>
      <c r="C365" s="39">
        <f t="shared" si="50"/>
        <v>0</v>
      </c>
      <c r="D365" s="39">
        <f t="shared" si="53"/>
        <v>20891.981563815694</v>
      </c>
      <c r="E365" s="40">
        <f t="shared" si="46"/>
        <v>0</v>
      </c>
      <c r="F365" s="39">
        <f t="shared" si="47"/>
        <v>0</v>
      </c>
      <c r="G365" s="39">
        <f t="shared" si="51"/>
        <v>0</v>
      </c>
      <c r="H365" s="39">
        <f t="shared" si="52"/>
        <v>0</v>
      </c>
      <c r="I365" s="39">
        <f t="shared" si="48"/>
        <v>0</v>
      </c>
      <c r="J365" s="39">
        <f>SUM($H$18:$H365)</f>
        <v>9459.9078190784494</v>
      </c>
    </row>
    <row r="366" spans="1:10">
      <c r="A366" s="36">
        <f t="shared" si="49"/>
        <v>349</v>
      </c>
      <c r="B366" s="37">
        <f t="shared" si="45"/>
        <v>171513</v>
      </c>
      <c r="C366" s="39">
        <f t="shared" si="50"/>
        <v>0</v>
      </c>
      <c r="D366" s="39">
        <f t="shared" si="53"/>
        <v>20891.981563815694</v>
      </c>
      <c r="E366" s="40">
        <f t="shared" si="46"/>
        <v>0</v>
      </c>
      <c r="F366" s="39">
        <f t="shared" si="47"/>
        <v>0</v>
      </c>
      <c r="G366" s="39">
        <f t="shared" si="51"/>
        <v>0</v>
      </c>
      <c r="H366" s="39">
        <f t="shared" si="52"/>
        <v>0</v>
      </c>
      <c r="I366" s="39">
        <f t="shared" si="48"/>
        <v>0</v>
      </c>
      <c r="J366" s="39">
        <f>SUM($H$18:$H366)</f>
        <v>9459.9078190784494</v>
      </c>
    </row>
    <row r="367" spans="1:10">
      <c r="A367" s="36">
        <f t="shared" si="49"/>
        <v>350</v>
      </c>
      <c r="B367" s="37">
        <f t="shared" si="45"/>
        <v>171878</v>
      </c>
      <c r="C367" s="39">
        <f t="shared" si="50"/>
        <v>0</v>
      </c>
      <c r="D367" s="39">
        <f t="shared" si="53"/>
        <v>20891.981563815694</v>
      </c>
      <c r="E367" s="40">
        <f t="shared" si="46"/>
        <v>0</v>
      </c>
      <c r="F367" s="39">
        <f t="shared" si="47"/>
        <v>0</v>
      </c>
      <c r="G367" s="39">
        <f t="shared" si="51"/>
        <v>0</v>
      </c>
      <c r="H367" s="39">
        <f t="shared" si="52"/>
        <v>0</v>
      </c>
      <c r="I367" s="39">
        <f t="shared" si="48"/>
        <v>0</v>
      </c>
      <c r="J367" s="39">
        <f>SUM($H$18:$H367)</f>
        <v>9459.9078190784494</v>
      </c>
    </row>
    <row r="368" spans="1:10">
      <c r="A368" s="36">
        <f t="shared" si="49"/>
        <v>351</v>
      </c>
      <c r="B368" s="37">
        <f t="shared" si="45"/>
        <v>172243</v>
      </c>
      <c r="C368" s="39">
        <f t="shared" si="50"/>
        <v>0</v>
      </c>
      <c r="D368" s="39">
        <f t="shared" si="53"/>
        <v>20891.981563815694</v>
      </c>
      <c r="E368" s="40">
        <f t="shared" si="46"/>
        <v>0</v>
      </c>
      <c r="F368" s="39">
        <f t="shared" si="47"/>
        <v>0</v>
      </c>
      <c r="G368" s="39">
        <f t="shared" si="51"/>
        <v>0</v>
      </c>
      <c r="H368" s="39">
        <f t="shared" si="52"/>
        <v>0</v>
      </c>
      <c r="I368" s="39">
        <f t="shared" si="48"/>
        <v>0</v>
      </c>
      <c r="J368" s="39">
        <f>SUM($H$18:$H368)</f>
        <v>9459.9078190784494</v>
      </c>
    </row>
    <row r="369" spans="1:10">
      <c r="A369" s="36">
        <f t="shared" si="49"/>
        <v>352</v>
      </c>
      <c r="B369" s="37">
        <f t="shared" si="45"/>
        <v>172609</v>
      </c>
      <c r="C369" s="39">
        <f t="shared" si="50"/>
        <v>0</v>
      </c>
      <c r="D369" s="39">
        <f t="shared" si="53"/>
        <v>20891.981563815694</v>
      </c>
      <c r="E369" s="40">
        <f t="shared" si="46"/>
        <v>0</v>
      </c>
      <c r="F369" s="39">
        <f t="shared" si="47"/>
        <v>0</v>
      </c>
      <c r="G369" s="39">
        <f t="shared" si="51"/>
        <v>0</v>
      </c>
      <c r="H369" s="39">
        <f t="shared" si="52"/>
        <v>0</v>
      </c>
      <c r="I369" s="39">
        <f t="shared" si="48"/>
        <v>0</v>
      </c>
      <c r="J369" s="39">
        <f>SUM($H$18:$H369)</f>
        <v>9459.9078190784494</v>
      </c>
    </row>
    <row r="370" spans="1:10">
      <c r="A370" s="36">
        <f t="shared" si="49"/>
        <v>353</v>
      </c>
      <c r="B370" s="37">
        <f t="shared" si="45"/>
        <v>172974</v>
      </c>
      <c r="C370" s="39">
        <f t="shared" si="50"/>
        <v>0</v>
      </c>
      <c r="D370" s="39">
        <f t="shared" si="53"/>
        <v>20891.981563815694</v>
      </c>
      <c r="E370" s="40">
        <f t="shared" si="46"/>
        <v>0</v>
      </c>
      <c r="F370" s="39">
        <f t="shared" si="47"/>
        <v>0</v>
      </c>
      <c r="G370" s="39">
        <f t="shared" si="51"/>
        <v>0</v>
      </c>
      <c r="H370" s="39">
        <f t="shared" si="52"/>
        <v>0</v>
      </c>
      <c r="I370" s="39">
        <f t="shared" si="48"/>
        <v>0</v>
      </c>
      <c r="J370" s="39">
        <f>SUM($H$18:$H370)</f>
        <v>9459.9078190784494</v>
      </c>
    </row>
    <row r="371" spans="1:10">
      <c r="A371" s="36">
        <f t="shared" si="49"/>
        <v>354</v>
      </c>
      <c r="B371" s="37">
        <f t="shared" si="45"/>
        <v>173339</v>
      </c>
      <c r="C371" s="39">
        <f t="shared" si="50"/>
        <v>0</v>
      </c>
      <c r="D371" s="39">
        <f t="shared" si="53"/>
        <v>20891.981563815694</v>
      </c>
      <c r="E371" s="40">
        <f t="shared" si="46"/>
        <v>0</v>
      </c>
      <c r="F371" s="39">
        <f t="shared" si="47"/>
        <v>0</v>
      </c>
      <c r="G371" s="39">
        <f t="shared" si="51"/>
        <v>0</v>
      </c>
      <c r="H371" s="39">
        <f t="shared" si="52"/>
        <v>0</v>
      </c>
      <c r="I371" s="39">
        <f t="shared" si="48"/>
        <v>0</v>
      </c>
      <c r="J371" s="39">
        <f>SUM($H$18:$H371)</f>
        <v>9459.9078190784494</v>
      </c>
    </row>
    <row r="372" spans="1:10">
      <c r="A372" s="36">
        <f t="shared" si="49"/>
        <v>355</v>
      </c>
      <c r="B372" s="37">
        <f t="shared" si="45"/>
        <v>173704</v>
      </c>
      <c r="C372" s="39">
        <f t="shared" si="50"/>
        <v>0</v>
      </c>
      <c r="D372" s="39">
        <f t="shared" si="53"/>
        <v>20891.981563815694</v>
      </c>
      <c r="E372" s="40">
        <f t="shared" si="46"/>
        <v>0</v>
      </c>
      <c r="F372" s="39">
        <f t="shared" si="47"/>
        <v>0</v>
      </c>
      <c r="G372" s="39">
        <f t="shared" si="51"/>
        <v>0</v>
      </c>
      <c r="H372" s="39">
        <f t="shared" si="52"/>
        <v>0</v>
      </c>
      <c r="I372" s="39">
        <f t="shared" si="48"/>
        <v>0</v>
      </c>
      <c r="J372" s="39">
        <f>SUM($H$18:$H372)</f>
        <v>9459.9078190784494</v>
      </c>
    </row>
    <row r="373" spans="1:10">
      <c r="A373" s="36">
        <f t="shared" si="49"/>
        <v>356</v>
      </c>
      <c r="B373" s="37">
        <f t="shared" si="45"/>
        <v>174070</v>
      </c>
      <c r="C373" s="39">
        <f t="shared" si="50"/>
        <v>0</v>
      </c>
      <c r="D373" s="39">
        <f t="shared" si="53"/>
        <v>20891.981563815694</v>
      </c>
      <c r="E373" s="40">
        <f t="shared" si="46"/>
        <v>0</v>
      </c>
      <c r="F373" s="39">
        <f t="shared" si="47"/>
        <v>0</v>
      </c>
      <c r="G373" s="39">
        <f t="shared" si="51"/>
        <v>0</v>
      </c>
      <c r="H373" s="39">
        <f t="shared" si="52"/>
        <v>0</v>
      </c>
      <c r="I373" s="39">
        <f t="shared" si="48"/>
        <v>0</v>
      </c>
      <c r="J373" s="39">
        <f>SUM($H$18:$H373)</f>
        <v>9459.9078190784494</v>
      </c>
    </row>
    <row r="374" spans="1:10">
      <c r="A374" s="36">
        <f t="shared" si="49"/>
        <v>357</v>
      </c>
      <c r="B374" s="37">
        <f t="shared" si="45"/>
        <v>174435</v>
      </c>
      <c r="C374" s="39">
        <f t="shared" si="50"/>
        <v>0</v>
      </c>
      <c r="D374" s="39">
        <f t="shared" si="53"/>
        <v>20891.981563815694</v>
      </c>
      <c r="E374" s="40">
        <f t="shared" si="46"/>
        <v>0</v>
      </c>
      <c r="F374" s="39">
        <f t="shared" si="47"/>
        <v>0</v>
      </c>
      <c r="G374" s="39">
        <f t="shared" si="51"/>
        <v>0</v>
      </c>
      <c r="H374" s="39">
        <f t="shared" si="52"/>
        <v>0</v>
      </c>
      <c r="I374" s="39">
        <f t="shared" si="48"/>
        <v>0</v>
      </c>
      <c r="J374" s="39">
        <f>SUM($H$18:$H374)</f>
        <v>9459.9078190784494</v>
      </c>
    </row>
    <row r="375" spans="1:10">
      <c r="A375" s="36">
        <f t="shared" si="49"/>
        <v>358</v>
      </c>
      <c r="B375" s="37">
        <f t="shared" si="45"/>
        <v>174800</v>
      </c>
      <c r="C375" s="39">
        <f t="shared" si="50"/>
        <v>0</v>
      </c>
      <c r="D375" s="39">
        <f t="shared" si="53"/>
        <v>20891.981563815694</v>
      </c>
      <c r="E375" s="40">
        <f t="shared" si="46"/>
        <v>0</v>
      </c>
      <c r="F375" s="39">
        <f t="shared" si="47"/>
        <v>0</v>
      </c>
      <c r="G375" s="39">
        <f t="shared" si="51"/>
        <v>0</v>
      </c>
      <c r="H375" s="39">
        <f t="shared" si="52"/>
        <v>0</v>
      </c>
      <c r="I375" s="39">
        <f t="shared" si="48"/>
        <v>0</v>
      </c>
      <c r="J375" s="39">
        <f>SUM($H$18:$H375)</f>
        <v>9459.9078190784494</v>
      </c>
    </row>
    <row r="376" spans="1:10">
      <c r="A376" s="36">
        <f t="shared" si="49"/>
        <v>359</v>
      </c>
      <c r="B376" s="37">
        <f t="shared" si="45"/>
        <v>175165</v>
      </c>
      <c r="C376" s="39">
        <f t="shared" si="50"/>
        <v>0</v>
      </c>
      <c r="D376" s="39">
        <f t="shared" si="53"/>
        <v>20891.981563815694</v>
      </c>
      <c r="E376" s="40">
        <f t="shared" si="46"/>
        <v>0</v>
      </c>
      <c r="F376" s="39">
        <f t="shared" si="47"/>
        <v>0</v>
      </c>
      <c r="G376" s="39">
        <f t="shared" si="51"/>
        <v>0</v>
      </c>
      <c r="H376" s="39">
        <f t="shared" si="52"/>
        <v>0</v>
      </c>
      <c r="I376" s="39">
        <f t="shared" si="48"/>
        <v>0</v>
      </c>
      <c r="J376" s="39">
        <f>SUM($H$18:$H376)</f>
        <v>9459.9078190784494</v>
      </c>
    </row>
    <row r="377" spans="1:10">
      <c r="A377" s="36">
        <f t="shared" si="49"/>
        <v>360</v>
      </c>
      <c r="B377" s="37">
        <f t="shared" si="45"/>
        <v>175531</v>
      </c>
      <c r="C377" s="39">
        <f t="shared" si="50"/>
        <v>0</v>
      </c>
      <c r="D377" s="39">
        <f t="shared" si="53"/>
        <v>20891.981563815694</v>
      </c>
      <c r="E377" s="40">
        <f t="shared" si="46"/>
        <v>0</v>
      </c>
      <c r="F377" s="39">
        <f t="shared" si="47"/>
        <v>0</v>
      </c>
      <c r="G377" s="39">
        <f t="shared" si="51"/>
        <v>0</v>
      </c>
      <c r="H377" s="39">
        <f t="shared" si="52"/>
        <v>0</v>
      </c>
      <c r="I377" s="39">
        <f t="shared" si="48"/>
        <v>0</v>
      </c>
      <c r="J377" s="39">
        <f>SUM($H$18:$H377)</f>
        <v>9459.9078190784494</v>
      </c>
    </row>
    <row r="378" spans="1:10">
      <c r="A378" s="41"/>
      <c r="B378" s="42"/>
      <c r="C378" s="42"/>
      <c r="D378" s="42"/>
      <c r="E378" s="42"/>
      <c r="F378" s="42"/>
      <c r="G378" s="42"/>
      <c r="H378" s="42"/>
      <c r="I378" s="42"/>
      <c r="J378" s="42"/>
    </row>
  </sheetData>
  <sheetProtection selectLockedCells="1"/>
  <mergeCells count="4">
    <mergeCell ref="A1:D1"/>
    <mergeCell ref="B4:D4"/>
    <mergeCell ref="F4:H4"/>
    <mergeCell ref="C12:D12"/>
  </mergeCells>
  <conditionalFormatting sqref="A18:E377">
    <cfRule type="expression" dxfId="11" priority="4" stopIfTrue="1">
      <formula>IF(ROW(A18)&gt;Last_Row,TRUE, FALSE)</formula>
    </cfRule>
    <cfRule type="expression" dxfId="10" priority="5" stopIfTrue="1">
      <formula>IF(ROW(A18)=Last_Row,TRUE, FALSE)</formula>
    </cfRule>
    <cfRule type="expression" dxfId="9" priority="6" stopIfTrue="1">
      <formula>IF(ROW(A18)&lt;Last_Row,TRUE, FALSE)</formula>
    </cfRule>
  </conditionalFormatting>
  <conditionalFormatting sqref="F18:J377">
    <cfRule type="expression" dxfId="8" priority="1" stopIfTrue="1">
      <formula>IF(ROW(F18)&gt;Last_Row,TRUE, FALSE)</formula>
    </cfRule>
    <cfRule type="expression" dxfId="7" priority="2" stopIfTrue="1">
      <formula>IF(ROW(F18)=Last_Row,TRUE, FALSE)</formula>
    </cfRule>
    <cfRule type="expression" dxfId="6" priority="3" stopIfTrue="1">
      <formula>IF(ROW(F18)&lt;=Last_Row,TRUE, FALSE)</formula>
    </cfRule>
  </conditionalFormatting>
  <dataValidations count="3">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FD5E49EB-35A4-44E7-B0DF-D2DEB214A9EF}"/>
    <dataValidation type="date" operator="greaterThanOrEqual" allowBlank="1" showInputMessage="1" showErrorMessage="1" errorTitle="Date" error="Please enter a valid date greater than or equal to January 1, 1900." sqref="D8:D9 IZ8:IZ9 SV8:SV9 ACR8:ACR9 AMN8:AMN9 AWJ8:AWJ9 BGF8:BGF9 BQB8:BQB9 BZX8:BZX9 CJT8:CJT9 CTP8:CTP9 DDL8:DDL9 DNH8:DNH9 DXD8:DXD9 EGZ8:EGZ9 EQV8:EQV9 FAR8:FAR9 FKN8:FKN9 FUJ8:FUJ9 GEF8:GEF9 GOB8:GOB9 GXX8:GXX9 HHT8:HHT9 HRP8:HRP9 IBL8:IBL9 ILH8:ILH9 IVD8:IVD9 JEZ8:JEZ9 JOV8:JOV9 JYR8:JYR9 KIN8:KIN9 KSJ8:KSJ9 LCF8:LCF9 LMB8:LMB9 LVX8:LVX9 MFT8:MFT9 MPP8:MPP9 MZL8:MZL9 NJH8:NJH9 NTD8:NTD9 OCZ8:OCZ9 OMV8:OMV9 OWR8:OWR9 PGN8:PGN9 PQJ8:PQJ9 QAF8:QAF9 QKB8:QKB9 QTX8:QTX9 RDT8:RDT9 RNP8:RNP9 RXL8:RXL9 SHH8:SHH9 SRD8:SRD9 TAZ8:TAZ9 TKV8:TKV9 TUR8:TUR9 UEN8:UEN9 UOJ8:UOJ9 UYF8:UYF9 VIB8:VIB9 VRX8:VRX9 WBT8:WBT9 WLP8:WLP9 WVL8:WVL9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xr:uid="{4E2B8D60-4C3C-4A52-8FFB-E2455BA509D7}">
      <formula1>1</formula1>
    </dataValidation>
    <dataValidation type="whole" allowBlank="1" showInputMessage="1" showErrorMessage="1" errorTitle="Years" error="Please enter a whole number of years from 1 to 30."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xr:uid="{DFF774A4-B4AC-4E87-A8BA-757E4AAEF8F0}">
      <formula1>1</formula1>
      <formula2>30</formula2>
    </dataValidation>
  </dataValidations>
  <printOptions horizontalCentered="1"/>
  <pageMargins left="0.75" right="0.5" top="0.5" bottom="0.5" header="0.5" footer="0.5"/>
  <pageSetup scale="80"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10CB-9824-4137-B7F1-5AFADAACEA57}">
  <dimension ref="A1:J378"/>
  <sheetViews>
    <sheetView showGridLines="0" zoomScaleNormal="100" workbookViewId="0">
      <pane ySplit="17" topLeftCell="A18" activePane="bottomLeft" state="frozenSplit"/>
      <selection pane="bottomLeft" activeCell="D7" sqref="D7"/>
    </sheetView>
  </sheetViews>
  <sheetFormatPr defaultRowHeight="12.75"/>
  <cols>
    <col min="1" max="1" width="4.7109375" style="43" customWidth="1"/>
    <col min="2" max="2" width="13.28515625" style="44" customWidth="1"/>
    <col min="3" max="3" width="15.42578125" style="44" customWidth="1"/>
    <col min="4" max="4" width="14" style="44" customWidth="1"/>
    <col min="5" max="5" width="12.140625" style="44" customWidth="1"/>
    <col min="6" max="6" width="14.42578125" style="44" customWidth="1"/>
    <col min="7" max="7" width="14.140625" style="44" customWidth="1"/>
    <col min="8" max="9" width="13.5703125" style="44" customWidth="1"/>
    <col min="10" max="10" width="13" style="44" customWidth="1"/>
    <col min="11" max="256" width="9" style="8"/>
    <col min="257" max="257" width="4.7109375" style="8" customWidth="1"/>
    <col min="258" max="258" width="13.28515625" style="8" customWidth="1"/>
    <col min="259" max="259" width="15.42578125" style="8" customWidth="1"/>
    <col min="260" max="260" width="14" style="8" customWidth="1"/>
    <col min="261" max="261" width="12.140625" style="8" customWidth="1"/>
    <col min="262" max="262" width="14.42578125" style="8" customWidth="1"/>
    <col min="263" max="263" width="14.140625" style="8" customWidth="1"/>
    <col min="264" max="265" width="13.5703125" style="8" customWidth="1"/>
    <col min="266" max="266" width="13" style="8" customWidth="1"/>
    <col min="267" max="512" width="9" style="8"/>
    <col min="513" max="513" width="4.7109375" style="8" customWidth="1"/>
    <col min="514" max="514" width="13.28515625" style="8" customWidth="1"/>
    <col min="515" max="515" width="15.42578125" style="8" customWidth="1"/>
    <col min="516" max="516" width="14" style="8" customWidth="1"/>
    <col min="517" max="517" width="12.140625" style="8" customWidth="1"/>
    <col min="518" max="518" width="14.42578125" style="8" customWidth="1"/>
    <col min="519" max="519" width="14.140625" style="8" customWidth="1"/>
    <col min="520" max="521" width="13.5703125" style="8" customWidth="1"/>
    <col min="522" max="522" width="13" style="8" customWidth="1"/>
    <col min="523" max="768" width="9" style="8"/>
    <col min="769" max="769" width="4.7109375" style="8" customWidth="1"/>
    <col min="770" max="770" width="13.28515625" style="8" customWidth="1"/>
    <col min="771" max="771" width="15.42578125" style="8" customWidth="1"/>
    <col min="772" max="772" width="14" style="8" customWidth="1"/>
    <col min="773" max="773" width="12.140625" style="8" customWidth="1"/>
    <col min="774" max="774" width="14.42578125" style="8" customWidth="1"/>
    <col min="775" max="775" width="14.140625" style="8" customWidth="1"/>
    <col min="776" max="777" width="13.5703125" style="8" customWidth="1"/>
    <col min="778" max="778" width="13" style="8" customWidth="1"/>
    <col min="779" max="1024" width="9" style="8"/>
    <col min="1025" max="1025" width="4.7109375" style="8" customWidth="1"/>
    <col min="1026" max="1026" width="13.28515625" style="8" customWidth="1"/>
    <col min="1027" max="1027" width="15.42578125" style="8" customWidth="1"/>
    <col min="1028" max="1028" width="14" style="8" customWidth="1"/>
    <col min="1029" max="1029" width="12.140625" style="8" customWidth="1"/>
    <col min="1030" max="1030" width="14.42578125" style="8" customWidth="1"/>
    <col min="1031" max="1031" width="14.140625" style="8" customWidth="1"/>
    <col min="1032" max="1033" width="13.5703125" style="8" customWidth="1"/>
    <col min="1034" max="1034" width="13" style="8" customWidth="1"/>
    <col min="1035" max="1280" width="9" style="8"/>
    <col min="1281" max="1281" width="4.7109375" style="8" customWidth="1"/>
    <col min="1282" max="1282" width="13.28515625" style="8" customWidth="1"/>
    <col min="1283" max="1283" width="15.42578125" style="8" customWidth="1"/>
    <col min="1284" max="1284" width="14" style="8" customWidth="1"/>
    <col min="1285" max="1285" width="12.140625" style="8" customWidth="1"/>
    <col min="1286" max="1286" width="14.42578125" style="8" customWidth="1"/>
    <col min="1287" max="1287" width="14.140625" style="8" customWidth="1"/>
    <col min="1288" max="1289" width="13.5703125" style="8" customWidth="1"/>
    <col min="1290" max="1290" width="13" style="8" customWidth="1"/>
    <col min="1291" max="1536" width="9" style="8"/>
    <col min="1537" max="1537" width="4.7109375" style="8" customWidth="1"/>
    <col min="1538" max="1538" width="13.28515625" style="8" customWidth="1"/>
    <col min="1539" max="1539" width="15.42578125" style="8" customWidth="1"/>
    <col min="1540" max="1540" width="14" style="8" customWidth="1"/>
    <col min="1541" max="1541" width="12.140625" style="8" customWidth="1"/>
    <col min="1542" max="1542" width="14.42578125" style="8" customWidth="1"/>
    <col min="1543" max="1543" width="14.140625" style="8" customWidth="1"/>
    <col min="1544" max="1545" width="13.5703125" style="8" customWidth="1"/>
    <col min="1546" max="1546" width="13" style="8" customWidth="1"/>
    <col min="1547" max="1792" width="9" style="8"/>
    <col min="1793" max="1793" width="4.7109375" style="8" customWidth="1"/>
    <col min="1794" max="1794" width="13.28515625" style="8" customWidth="1"/>
    <col min="1795" max="1795" width="15.42578125" style="8" customWidth="1"/>
    <col min="1796" max="1796" width="14" style="8" customWidth="1"/>
    <col min="1797" max="1797" width="12.140625" style="8" customWidth="1"/>
    <col min="1798" max="1798" width="14.42578125" style="8" customWidth="1"/>
    <col min="1799" max="1799" width="14.140625" style="8" customWidth="1"/>
    <col min="1800" max="1801" width="13.5703125" style="8" customWidth="1"/>
    <col min="1802" max="1802" width="13" style="8" customWidth="1"/>
    <col min="1803" max="2048" width="9" style="8"/>
    <col min="2049" max="2049" width="4.7109375" style="8" customWidth="1"/>
    <col min="2050" max="2050" width="13.28515625" style="8" customWidth="1"/>
    <col min="2051" max="2051" width="15.42578125" style="8" customWidth="1"/>
    <col min="2052" max="2052" width="14" style="8" customWidth="1"/>
    <col min="2053" max="2053" width="12.140625" style="8" customWidth="1"/>
    <col min="2054" max="2054" width="14.42578125" style="8" customWidth="1"/>
    <col min="2055" max="2055" width="14.140625" style="8" customWidth="1"/>
    <col min="2056" max="2057" width="13.5703125" style="8" customWidth="1"/>
    <col min="2058" max="2058" width="13" style="8" customWidth="1"/>
    <col min="2059" max="2304" width="9" style="8"/>
    <col min="2305" max="2305" width="4.7109375" style="8" customWidth="1"/>
    <col min="2306" max="2306" width="13.28515625" style="8" customWidth="1"/>
    <col min="2307" max="2307" width="15.42578125" style="8" customWidth="1"/>
    <col min="2308" max="2308" width="14" style="8" customWidth="1"/>
    <col min="2309" max="2309" width="12.140625" style="8" customWidth="1"/>
    <col min="2310" max="2310" width="14.42578125" style="8" customWidth="1"/>
    <col min="2311" max="2311" width="14.140625" style="8" customWidth="1"/>
    <col min="2312" max="2313" width="13.5703125" style="8" customWidth="1"/>
    <col min="2314" max="2314" width="13" style="8" customWidth="1"/>
    <col min="2315" max="2560" width="9" style="8"/>
    <col min="2561" max="2561" width="4.7109375" style="8" customWidth="1"/>
    <col min="2562" max="2562" width="13.28515625" style="8" customWidth="1"/>
    <col min="2563" max="2563" width="15.42578125" style="8" customWidth="1"/>
    <col min="2564" max="2564" width="14" style="8" customWidth="1"/>
    <col min="2565" max="2565" width="12.140625" style="8" customWidth="1"/>
    <col min="2566" max="2566" width="14.42578125" style="8" customWidth="1"/>
    <col min="2567" max="2567" width="14.140625" style="8" customWidth="1"/>
    <col min="2568" max="2569" width="13.5703125" style="8" customWidth="1"/>
    <col min="2570" max="2570" width="13" style="8" customWidth="1"/>
    <col min="2571" max="2816" width="9" style="8"/>
    <col min="2817" max="2817" width="4.7109375" style="8" customWidth="1"/>
    <col min="2818" max="2818" width="13.28515625" style="8" customWidth="1"/>
    <col min="2819" max="2819" width="15.42578125" style="8" customWidth="1"/>
    <col min="2820" max="2820" width="14" style="8" customWidth="1"/>
    <col min="2821" max="2821" width="12.140625" style="8" customWidth="1"/>
    <col min="2822" max="2822" width="14.42578125" style="8" customWidth="1"/>
    <col min="2823" max="2823" width="14.140625" style="8" customWidth="1"/>
    <col min="2824" max="2825" width="13.5703125" style="8" customWidth="1"/>
    <col min="2826" max="2826" width="13" style="8" customWidth="1"/>
    <col min="2827" max="3072" width="9" style="8"/>
    <col min="3073" max="3073" width="4.7109375" style="8" customWidth="1"/>
    <col min="3074" max="3074" width="13.28515625" style="8" customWidth="1"/>
    <col min="3075" max="3075" width="15.42578125" style="8" customWidth="1"/>
    <col min="3076" max="3076" width="14" style="8" customWidth="1"/>
    <col min="3077" max="3077" width="12.140625" style="8" customWidth="1"/>
    <col min="3078" max="3078" width="14.42578125" style="8" customWidth="1"/>
    <col min="3079" max="3079" width="14.140625" style="8" customWidth="1"/>
    <col min="3080" max="3081" width="13.5703125" style="8" customWidth="1"/>
    <col min="3082" max="3082" width="13" style="8" customWidth="1"/>
    <col min="3083" max="3328" width="9" style="8"/>
    <col min="3329" max="3329" width="4.7109375" style="8" customWidth="1"/>
    <col min="3330" max="3330" width="13.28515625" style="8" customWidth="1"/>
    <col min="3331" max="3331" width="15.42578125" style="8" customWidth="1"/>
    <col min="3332" max="3332" width="14" style="8" customWidth="1"/>
    <col min="3333" max="3333" width="12.140625" style="8" customWidth="1"/>
    <col min="3334" max="3334" width="14.42578125" style="8" customWidth="1"/>
    <col min="3335" max="3335" width="14.140625" style="8" customWidth="1"/>
    <col min="3336" max="3337" width="13.5703125" style="8" customWidth="1"/>
    <col min="3338" max="3338" width="13" style="8" customWidth="1"/>
    <col min="3339" max="3584" width="9" style="8"/>
    <col min="3585" max="3585" width="4.7109375" style="8" customWidth="1"/>
    <col min="3586" max="3586" width="13.28515625" style="8" customWidth="1"/>
    <col min="3587" max="3587" width="15.42578125" style="8" customWidth="1"/>
    <col min="3588" max="3588" width="14" style="8" customWidth="1"/>
    <col min="3589" max="3589" width="12.140625" style="8" customWidth="1"/>
    <col min="3590" max="3590" width="14.42578125" style="8" customWidth="1"/>
    <col min="3591" max="3591" width="14.140625" style="8" customWidth="1"/>
    <col min="3592" max="3593" width="13.5703125" style="8" customWidth="1"/>
    <col min="3594" max="3594" width="13" style="8" customWidth="1"/>
    <col min="3595" max="3840" width="9" style="8"/>
    <col min="3841" max="3841" width="4.7109375" style="8" customWidth="1"/>
    <col min="3842" max="3842" width="13.28515625" style="8" customWidth="1"/>
    <col min="3843" max="3843" width="15.42578125" style="8" customWidth="1"/>
    <col min="3844" max="3844" width="14" style="8" customWidth="1"/>
    <col min="3845" max="3845" width="12.140625" style="8" customWidth="1"/>
    <col min="3846" max="3846" width="14.42578125" style="8" customWidth="1"/>
    <col min="3847" max="3847" width="14.140625" style="8" customWidth="1"/>
    <col min="3848" max="3849" width="13.5703125" style="8" customWidth="1"/>
    <col min="3850" max="3850" width="13" style="8" customWidth="1"/>
    <col min="3851" max="4096" width="9" style="8"/>
    <col min="4097" max="4097" width="4.7109375" style="8" customWidth="1"/>
    <col min="4098" max="4098" width="13.28515625" style="8" customWidth="1"/>
    <col min="4099" max="4099" width="15.42578125" style="8" customWidth="1"/>
    <col min="4100" max="4100" width="14" style="8" customWidth="1"/>
    <col min="4101" max="4101" width="12.140625" style="8" customWidth="1"/>
    <col min="4102" max="4102" width="14.42578125" style="8" customWidth="1"/>
    <col min="4103" max="4103" width="14.140625" style="8" customWidth="1"/>
    <col min="4104" max="4105" width="13.5703125" style="8" customWidth="1"/>
    <col min="4106" max="4106" width="13" style="8" customWidth="1"/>
    <col min="4107" max="4352" width="9" style="8"/>
    <col min="4353" max="4353" width="4.7109375" style="8" customWidth="1"/>
    <col min="4354" max="4354" width="13.28515625" style="8" customWidth="1"/>
    <col min="4355" max="4355" width="15.42578125" style="8" customWidth="1"/>
    <col min="4356" max="4356" width="14" style="8" customWidth="1"/>
    <col min="4357" max="4357" width="12.140625" style="8" customWidth="1"/>
    <col min="4358" max="4358" width="14.42578125" style="8" customWidth="1"/>
    <col min="4359" max="4359" width="14.140625" style="8" customWidth="1"/>
    <col min="4360" max="4361" width="13.5703125" style="8" customWidth="1"/>
    <col min="4362" max="4362" width="13" style="8" customWidth="1"/>
    <col min="4363" max="4608" width="9" style="8"/>
    <col min="4609" max="4609" width="4.7109375" style="8" customWidth="1"/>
    <col min="4610" max="4610" width="13.28515625" style="8" customWidth="1"/>
    <col min="4611" max="4611" width="15.42578125" style="8" customWidth="1"/>
    <col min="4612" max="4612" width="14" style="8" customWidth="1"/>
    <col min="4613" max="4613" width="12.140625" style="8" customWidth="1"/>
    <col min="4614" max="4614" width="14.42578125" style="8" customWidth="1"/>
    <col min="4615" max="4615" width="14.140625" style="8" customWidth="1"/>
    <col min="4616" max="4617" width="13.5703125" style="8" customWidth="1"/>
    <col min="4618" max="4618" width="13" style="8" customWidth="1"/>
    <col min="4619" max="4864" width="9" style="8"/>
    <col min="4865" max="4865" width="4.7109375" style="8" customWidth="1"/>
    <col min="4866" max="4866" width="13.28515625" style="8" customWidth="1"/>
    <col min="4867" max="4867" width="15.42578125" style="8" customWidth="1"/>
    <col min="4868" max="4868" width="14" style="8" customWidth="1"/>
    <col min="4869" max="4869" width="12.140625" style="8" customWidth="1"/>
    <col min="4870" max="4870" width="14.42578125" style="8" customWidth="1"/>
    <col min="4871" max="4871" width="14.140625" style="8" customWidth="1"/>
    <col min="4872" max="4873" width="13.5703125" style="8" customWidth="1"/>
    <col min="4874" max="4874" width="13" style="8" customWidth="1"/>
    <col min="4875" max="5120" width="9" style="8"/>
    <col min="5121" max="5121" width="4.7109375" style="8" customWidth="1"/>
    <col min="5122" max="5122" width="13.28515625" style="8" customWidth="1"/>
    <col min="5123" max="5123" width="15.42578125" style="8" customWidth="1"/>
    <col min="5124" max="5124" width="14" style="8" customWidth="1"/>
    <col min="5125" max="5125" width="12.140625" style="8" customWidth="1"/>
    <col min="5126" max="5126" width="14.42578125" style="8" customWidth="1"/>
    <col min="5127" max="5127" width="14.140625" style="8" customWidth="1"/>
    <col min="5128" max="5129" width="13.5703125" style="8" customWidth="1"/>
    <col min="5130" max="5130" width="13" style="8" customWidth="1"/>
    <col min="5131" max="5376" width="9" style="8"/>
    <col min="5377" max="5377" width="4.7109375" style="8" customWidth="1"/>
    <col min="5378" max="5378" width="13.28515625" style="8" customWidth="1"/>
    <col min="5379" max="5379" width="15.42578125" style="8" customWidth="1"/>
    <col min="5380" max="5380" width="14" style="8" customWidth="1"/>
    <col min="5381" max="5381" width="12.140625" style="8" customWidth="1"/>
    <col min="5382" max="5382" width="14.42578125" style="8" customWidth="1"/>
    <col min="5383" max="5383" width="14.140625" style="8" customWidth="1"/>
    <col min="5384" max="5385" width="13.5703125" style="8" customWidth="1"/>
    <col min="5386" max="5386" width="13" style="8" customWidth="1"/>
    <col min="5387" max="5632" width="9" style="8"/>
    <col min="5633" max="5633" width="4.7109375" style="8" customWidth="1"/>
    <col min="5634" max="5634" width="13.28515625" style="8" customWidth="1"/>
    <col min="5635" max="5635" width="15.42578125" style="8" customWidth="1"/>
    <col min="5636" max="5636" width="14" style="8" customWidth="1"/>
    <col min="5637" max="5637" width="12.140625" style="8" customWidth="1"/>
    <col min="5638" max="5638" width="14.42578125" style="8" customWidth="1"/>
    <col min="5639" max="5639" width="14.140625" style="8" customWidth="1"/>
    <col min="5640" max="5641" width="13.5703125" style="8" customWidth="1"/>
    <col min="5642" max="5642" width="13" style="8" customWidth="1"/>
    <col min="5643" max="5888" width="9" style="8"/>
    <col min="5889" max="5889" width="4.7109375" style="8" customWidth="1"/>
    <col min="5890" max="5890" width="13.28515625" style="8" customWidth="1"/>
    <col min="5891" max="5891" width="15.42578125" style="8" customWidth="1"/>
    <col min="5892" max="5892" width="14" style="8" customWidth="1"/>
    <col min="5893" max="5893" width="12.140625" style="8" customWidth="1"/>
    <col min="5894" max="5894" width="14.42578125" style="8" customWidth="1"/>
    <col min="5895" max="5895" width="14.140625" style="8" customWidth="1"/>
    <col min="5896" max="5897" width="13.5703125" style="8" customWidth="1"/>
    <col min="5898" max="5898" width="13" style="8" customWidth="1"/>
    <col min="5899" max="6144" width="9" style="8"/>
    <col min="6145" max="6145" width="4.7109375" style="8" customWidth="1"/>
    <col min="6146" max="6146" width="13.28515625" style="8" customWidth="1"/>
    <col min="6147" max="6147" width="15.42578125" style="8" customWidth="1"/>
    <col min="6148" max="6148" width="14" style="8" customWidth="1"/>
    <col min="6149" max="6149" width="12.140625" style="8" customWidth="1"/>
    <col min="6150" max="6150" width="14.42578125" style="8" customWidth="1"/>
    <col min="6151" max="6151" width="14.140625" style="8" customWidth="1"/>
    <col min="6152" max="6153" width="13.5703125" style="8" customWidth="1"/>
    <col min="6154" max="6154" width="13" style="8" customWidth="1"/>
    <col min="6155" max="6400" width="9" style="8"/>
    <col min="6401" max="6401" width="4.7109375" style="8" customWidth="1"/>
    <col min="6402" max="6402" width="13.28515625" style="8" customWidth="1"/>
    <col min="6403" max="6403" width="15.42578125" style="8" customWidth="1"/>
    <col min="6404" max="6404" width="14" style="8" customWidth="1"/>
    <col min="6405" max="6405" width="12.140625" style="8" customWidth="1"/>
    <col min="6406" max="6406" width="14.42578125" style="8" customWidth="1"/>
    <col min="6407" max="6407" width="14.140625" style="8" customWidth="1"/>
    <col min="6408" max="6409" width="13.5703125" style="8" customWidth="1"/>
    <col min="6410" max="6410" width="13" style="8" customWidth="1"/>
    <col min="6411" max="6656" width="9" style="8"/>
    <col min="6657" max="6657" width="4.7109375" style="8" customWidth="1"/>
    <col min="6658" max="6658" width="13.28515625" style="8" customWidth="1"/>
    <col min="6659" max="6659" width="15.42578125" style="8" customWidth="1"/>
    <col min="6660" max="6660" width="14" style="8" customWidth="1"/>
    <col min="6661" max="6661" width="12.140625" style="8" customWidth="1"/>
    <col min="6662" max="6662" width="14.42578125" style="8" customWidth="1"/>
    <col min="6663" max="6663" width="14.140625" style="8" customWidth="1"/>
    <col min="6664" max="6665" width="13.5703125" style="8" customWidth="1"/>
    <col min="6666" max="6666" width="13" style="8" customWidth="1"/>
    <col min="6667" max="6912" width="9" style="8"/>
    <col min="6913" max="6913" width="4.7109375" style="8" customWidth="1"/>
    <col min="6914" max="6914" width="13.28515625" style="8" customWidth="1"/>
    <col min="6915" max="6915" width="15.42578125" style="8" customWidth="1"/>
    <col min="6916" max="6916" width="14" style="8" customWidth="1"/>
    <col min="6917" max="6917" width="12.140625" style="8" customWidth="1"/>
    <col min="6918" max="6918" width="14.42578125" style="8" customWidth="1"/>
    <col min="6919" max="6919" width="14.140625" style="8" customWidth="1"/>
    <col min="6920" max="6921" width="13.5703125" style="8" customWidth="1"/>
    <col min="6922" max="6922" width="13" style="8" customWidth="1"/>
    <col min="6923" max="7168" width="9" style="8"/>
    <col min="7169" max="7169" width="4.7109375" style="8" customWidth="1"/>
    <col min="7170" max="7170" width="13.28515625" style="8" customWidth="1"/>
    <col min="7171" max="7171" width="15.42578125" style="8" customWidth="1"/>
    <col min="7172" max="7172" width="14" style="8" customWidth="1"/>
    <col min="7173" max="7173" width="12.140625" style="8" customWidth="1"/>
    <col min="7174" max="7174" width="14.42578125" style="8" customWidth="1"/>
    <col min="7175" max="7175" width="14.140625" style="8" customWidth="1"/>
    <col min="7176" max="7177" width="13.5703125" style="8" customWidth="1"/>
    <col min="7178" max="7178" width="13" style="8" customWidth="1"/>
    <col min="7179" max="7424" width="9" style="8"/>
    <col min="7425" max="7425" width="4.7109375" style="8" customWidth="1"/>
    <col min="7426" max="7426" width="13.28515625" style="8" customWidth="1"/>
    <col min="7427" max="7427" width="15.42578125" style="8" customWidth="1"/>
    <col min="7428" max="7428" width="14" style="8" customWidth="1"/>
    <col min="7429" max="7429" width="12.140625" style="8" customWidth="1"/>
    <col min="7430" max="7430" width="14.42578125" style="8" customWidth="1"/>
    <col min="7431" max="7431" width="14.140625" style="8" customWidth="1"/>
    <col min="7432" max="7433" width="13.5703125" style="8" customWidth="1"/>
    <col min="7434" max="7434" width="13" style="8" customWidth="1"/>
    <col min="7435" max="7680" width="9" style="8"/>
    <col min="7681" max="7681" width="4.7109375" style="8" customWidth="1"/>
    <col min="7682" max="7682" width="13.28515625" style="8" customWidth="1"/>
    <col min="7683" max="7683" width="15.42578125" style="8" customWidth="1"/>
    <col min="7684" max="7684" width="14" style="8" customWidth="1"/>
    <col min="7685" max="7685" width="12.140625" style="8" customWidth="1"/>
    <col min="7686" max="7686" width="14.42578125" style="8" customWidth="1"/>
    <col min="7687" max="7687" width="14.140625" style="8" customWidth="1"/>
    <col min="7688" max="7689" width="13.5703125" style="8" customWidth="1"/>
    <col min="7690" max="7690" width="13" style="8" customWidth="1"/>
    <col min="7691" max="7936" width="9" style="8"/>
    <col min="7937" max="7937" width="4.7109375" style="8" customWidth="1"/>
    <col min="7938" max="7938" width="13.28515625" style="8" customWidth="1"/>
    <col min="7939" max="7939" width="15.42578125" style="8" customWidth="1"/>
    <col min="7940" max="7940" width="14" style="8" customWidth="1"/>
    <col min="7941" max="7941" width="12.140625" style="8" customWidth="1"/>
    <col min="7942" max="7942" width="14.42578125" style="8" customWidth="1"/>
    <col min="7943" max="7943" width="14.140625" style="8" customWidth="1"/>
    <col min="7944" max="7945" width="13.5703125" style="8" customWidth="1"/>
    <col min="7946" max="7946" width="13" style="8" customWidth="1"/>
    <col min="7947" max="8192" width="9" style="8"/>
    <col min="8193" max="8193" width="4.7109375" style="8" customWidth="1"/>
    <col min="8194" max="8194" width="13.28515625" style="8" customWidth="1"/>
    <col min="8195" max="8195" width="15.42578125" style="8" customWidth="1"/>
    <col min="8196" max="8196" width="14" style="8" customWidth="1"/>
    <col min="8197" max="8197" width="12.140625" style="8" customWidth="1"/>
    <col min="8198" max="8198" width="14.42578125" style="8" customWidth="1"/>
    <col min="8199" max="8199" width="14.140625" style="8" customWidth="1"/>
    <col min="8200" max="8201" width="13.5703125" style="8" customWidth="1"/>
    <col min="8202" max="8202" width="13" style="8" customWidth="1"/>
    <col min="8203" max="8448" width="9" style="8"/>
    <col min="8449" max="8449" width="4.7109375" style="8" customWidth="1"/>
    <col min="8450" max="8450" width="13.28515625" style="8" customWidth="1"/>
    <col min="8451" max="8451" width="15.42578125" style="8" customWidth="1"/>
    <col min="8452" max="8452" width="14" style="8" customWidth="1"/>
    <col min="8453" max="8453" width="12.140625" style="8" customWidth="1"/>
    <col min="8454" max="8454" width="14.42578125" style="8" customWidth="1"/>
    <col min="8455" max="8455" width="14.140625" style="8" customWidth="1"/>
    <col min="8456" max="8457" width="13.5703125" style="8" customWidth="1"/>
    <col min="8458" max="8458" width="13" style="8" customWidth="1"/>
    <col min="8459" max="8704" width="9" style="8"/>
    <col min="8705" max="8705" width="4.7109375" style="8" customWidth="1"/>
    <col min="8706" max="8706" width="13.28515625" style="8" customWidth="1"/>
    <col min="8707" max="8707" width="15.42578125" style="8" customWidth="1"/>
    <col min="8708" max="8708" width="14" style="8" customWidth="1"/>
    <col min="8709" max="8709" width="12.140625" style="8" customWidth="1"/>
    <col min="8710" max="8710" width="14.42578125" style="8" customWidth="1"/>
    <col min="8711" max="8711" width="14.140625" style="8" customWidth="1"/>
    <col min="8712" max="8713" width="13.5703125" style="8" customWidth="1"/>
    <col min="8714" max="8714" width="13" style="8" customWidth="1"/>
    <col min="8715" max="8960" width="9" style="8"/>
    <col min="8961" max="8961" width="4.7109375" style="8" customWidth="1"/>
    <col min="8962" max="8962" width="13.28515625" style="8" customWidth="1"/>
    <col min="8963" max="8963" width="15.42578125" style="8" customWidth="1"/>
    <col min="8964" max="8964" width="14" style="8" customWidth="1"/>
    <col min="8965" max="8965" width="12.140625" style="8" customWidth="1"/>
    <col min="8966" max="8966" width="14.42578125" style="8" customWidth="1"/>
    <col min="8967" max="8967" width="14.140625" style="8" customWidth="1"/>
    <col min="8968" max="8969" width="13.5703125" style="8" customWidth="1"/>
    <col min="8970" max="8970" width="13" style="8" customWidth="1"/>
    <col min="8971" max="9216" width="9" style="8"/>
    <col min="9217" max="9217" width="4.7109375" style="8" customWidth="1"/>
    <col min="9218" max="9218" width="13.28515625" style="8" customWidth="1"/>
    <col min="9219" max="9219" width="15.42578125" style="8" customWidth="1"/>
    <col min="9220" max="9220" width="14" style="8" customWidth="1"/>
    <col min="9221" max="9221" width="12.140625" style="8" customWidth="1"/>
    <col min="9222" max="9222" width="14.42578125" style="8" customWidth="1"/>
    <col min="9223" max="9223" width="14.140625" style="8" customWidth="1"/>
    <col min="9224" max="9225" width="13.5703125" style="8" customWidth="1"/>
    <col min="9226" max="9226" width="13" style="8" customWidth="1"/>
    <col min="9227" max="9472" width="9" style="8"/>
    <col min="9473" max="9473" width="4.7109375" style="8" customWidth="1"/>
    <col min="9474" max="9474" width="13.28515625" style="8" customWidth="1"/>
    <col min="9475" max="9475" width="15.42578125" style="8" customWidth="1"/>
    <col min="9476" max="9476" width="14" style="8" customWidth="1"/>
    <col min="9477" max="9477" width="12.140625" style="8" customWidth="1"/>
    <col min="9478" max="9478" width="14.42578125" style="8" customWidth="1"/>
    <col min="9479" max="9479" width="14.140625" style="8" customWidth="1"/>
    <col min="9480" max="9481" width="13.5703125" style="8" customWidth="1"/>
    <col min="9482" max="9482" width="13" style="8" customWidth="1"/>
    <col min="9483" max="9728" width="9" style="8"/>
    <col min="9729" max="9729" width="4.7109375" style="8" customWidth="1"/>
    <col min="9730" max="9730" width="13.28515625" style="8" customWidth="1"/>
    <col min="9731" max="9731" width="15.42578125" style="8" customWidth="1"/>
    <col min="9732" max="9732" width="14" style="8" customWidth="1"/>
    <col min="9733" max="9733" width="12.140625" style="8" customWidth="1"/>
    <col min="9734" max="9734" width="14.42578125" style="8" customWidth="1"/>
    <col min="9735" max="9735" width="14.140625" style="8" customWidth="1"/>
    <col min="9736" max="9737" width="13.5703125" style="8" customWidth="1"/>
    <col min="9738" max="9738" width="13" style="8" customWidth="1"/>
    <col min="9739" max="9984" width="9" style="8"/>
    <col min="9985" max="9985" width="4.7109375" style="8" customWidth="1"/>
    <col min="9986" max="9986" width="13.28515625" style="8" customWidth="1"/>
    <col min="9987" max="9987" width="15.42578125" style="8" customWidth="1"/>
    <col min="9988" max="9988" width="14" style="8" customWidth="1"/>
    <col min="9989" max="9989" width="12.140625" style="8" customWidth="1"/>
    <col min="9990" max="9990" width="14.42578125" style="8" customWidth="1"/>
    <col min="9991" max="9991" width="14.140625" style="8" customWidth="1"/>
    <col min="9992" max="9993" width="13.5703125" style="8" customWidth="1"/>
    <col min="9994" max="9994" width="13" style="8" customWidth="1"/>
    <col min="9995" max="10240" width="9" style="8"/>
    <col min="10241" max="10241" width="4.7109375" style="8" customWidth="1"/>
    <col min="10242" max="10242" width="13.28515625" style="8" customWidth="1"/>
    <col min="10243" max="10243" width="15.42578125" style="8" customWidth="1"/>
    <col min="10244" max="10244" width="14" style="8" customWidth="1"/>
    <col min="10245" max="10245" width="12.140625" style="8" customWidth="1"/>
    <col min="10246" max="10246" width="14.42578125" style="8" customWidth="1"/>
    <col min="10247" max="10247" width="14.140625" style="8" customWidth="1"/>
    <col min="10248" max="10249" width="13.5703125" style="8" customWidth="1"/>
    <col min="10250" max="10250" width="13" style="8" customWidth="1"/>
    <col min="10251" max="10496" width="9" style="8"/>
    <col min="10497" max="10497" width="4.7109375" style="8" customWidth="1"/>
    <col min="10498" max="10498" width="13.28515625" style="8" customWidth="1"/>
    <col min="10499" max="10499" width="15.42578125" style="8" customWidth="1"/>
    <col min="10500" max="10500" width="14" style="8" customWidth="1"/>
    <col min="10501" max="10501" width="12.140625" style="8" customWidth="1"/>
    <col min="10502" max="10502" width="14.42578125" style="8" customWidth="1"/>
    <col min="10503" max="10503" width="14.140625" style="8" customWidth="1"/>
    <col min="10504" max="10505" width="13.5703125" style="8" customWidth="1"/>
    <col min="10506" max="10506" width="13" style="8" customWidth="1"/>
    <col min="10507" max="10752" width="9" style="8"/>
    <col min="10753" max="10753" width="4.7109375" style="8" customWidth="1"/>
    <col min="10754" max="10754" width="13.28515625" style="8" customWidth="1"/>
    <col min="10755" max="10755" width="15.42578125" style="8" customWidth="1"/>
    <col min="10756" max="10756" width="14" style="8" customWidth="1"/>
    <col min="10757" max="10757" width="12.140625" style="8" customWidth="1"/>
    <col min="10758" max="10758" width="14.42578125" style="8" customWidth="1"/>
    <col min="10759" max="10759" width="14.140625" style="8" customWidth="1"/>
    <col min="10760" max="10761" width="13.5703125" style="8" customWidth="1"/>
    <col min="10762" max="10762" width="13" style="8" customWidth="1"/>
    <col min="10763" max="11008" width="9" style="8"/>
    <col min="11009" max="11009" width="4.7109375" style="8" customWidth="1"/>
    <col min="11010" max="11010" width="13.28515625" style="8" customWidth="1"/>
    <col min="11011" max="11011" width="15.42578125" style="8" customWidth="1"/>
    <col min="11012" max="11012" width="14" style="8" customWidth="1"/>
    <col min="11013" max="11013" width="12.140625" style="8" customWidth="1"/>
    <col min="11014" max="11014" width="14.42578125" style="8" customWidth="1"/>
    <col min="11015" max="11015" width="14.140625" style="8" customWidth="1"/>
    <col min="11016" max="11017" width="13.5703125" style="8" customWidth="1"/>
    <col min="11018" max="11018" width="13" style="8" customWidth="1"/>
    <col min="11019" max="11264" width="9" style="8"/>
    <col min="11265" max="11265" width="4.7109375" style="8" customWidth="1"/>
    <col min="11266" max="11266" width="13.28515625" style="8" customWidth="1"/>
    <col min="11267" max="11267" width="15.42578125" style="8" customWidth="1"/>
    <col min="11268" max="11268" width="14" style="8" customWidth="1"/>
    <col min="11269" max="11269" width="12.140625" style="8" customWidth="1"/>
    <col min="11270" max="11270" width="14.42578125" style="8" customWidth="1"/>
    <col min="11271" max="11271" width="14.140625" style="8" customWidth="1"/>
    <col min="11272" max="11273" width="13.5703125" style="8" customWidth="1"/>
    <col min="11274" max="11274" width="13" style="8" customWidth="1"/>
    <col min="11275" max="11520" width="9" style="8"/>
    <col min="11521" max="11521" width="4.7109375" style="8" customWidth="1"/>
    <col min="11522" max="11522" width="13.28515625" style="8" customWidth="1"/>
    <col min="11523" max="11523" width="15.42578125" style="8" customWidth="1"/>
    <col min="11524" max="11524" width="14" style="8" customWidth="1"/>
    <col min="11525" max="11525" width="12.140625" style="8" customWidth="1"/>
    <col min="11526" max="11526" width="14.42578125" style="8" customWidth="1"/>
    <col min="11527" max="11527" width="14.140625" style="8" customWidth="1"/>
    <col min="11528" max="11529" width="13.5703125" style="8" customWidth="1"/>
    <col min="11530" max="11530" width="13" style="8" customWidth="1"/>
    <col min="11531" max="11776" width="9" style="8"/>
    <col min="11777" max="11777" width="4.7109375" style="8" customWidth="1"/>
    <col min="11778" max="11778" width="13.28515625" style="8" customWidth="1"/>
    <col min="11779" max="11779" width="15.42578125" style="8" customWidth="1"/>
    <col min="11780" max="11780" width="14" style="8" customWidth="1"/>
    <col min="11781" max="11781" width="12.140625" style="8" customWidth="1"/>
    <col min="11782" max="11782" width="14.42578125" style="8" customWidth="1"/>
    <col min="11783" max="11783" width="14.140625" style="8" customWidth="1"/>
    <col min="11784" max="11785" width="13.5703125" style="8" customWidth="1"/>
    <col min="11786" max="11786" width="13" style="8" customWidth="1"/>
    <col min="11787" max="12032" width="9" style="8"/>
    <col min="12033" max="12033" width="4.7109375" style="8" customWidth="1"/>
    <col min="12034" max="12034" width="13.28515625" style="8" customWidth="1"/>
    <col min="12035" max="12035" width="15.42578125" style="8" customWidth="1"/>
    <col min="12036" max="12036" width="14" style="8" customWidth="1"/>
    <col min="12037" max="12037" width="12.140625" style="8" customWidth="1"/>
    <col min="12038" max="12038" width="14.42578125" style="8" customWidth="1"/>
    <col min="12039" max="12039" width="14.140625" style="8" customWidth="1"/>
    <col min="12040" max="12041" width="13.5703125" style="8" customWidth="1"/>
    <col min="12042" max="12042" width="13" style="8" customWidth="1"/>
    <col min="12043" max="12288" width="9" style="8"/>
    <col min="12289" max="12289" width="4.7109375" style="8" customWidth="1"/>
    <col min="12290" max="12290" width="13.28515625" style="8" customWidth="1"/>
    <col min="12291" max="12291" width="15.42578125" style="8" customWidth="1"/>
    <col min="12292" max="12292" width="14" style="8" customWidth="1"/>
    <col min="12293" max="12293" width="12.140625" style="8" customWidth="1"/>
    <col min="12294" max="12294" width="14.42578125" style="8" customWidth="1"/>
    <col min="12295" max="12295" width="14.140625" style="8" customWidth="1"/>
    <col min="12296" max="12297" width="13.5703125" style="8" customWidth="1"/>
    <col min="12298" max="12298" width="13" style="8" customWidth="1"/>
    <col min="12299" max="12544" width="9" style="8"/>
    <col min="12545" max="12545" width="4.7109375" style="8" customWidth="1"/>
    <col min="12546" max="12546" width="13.28515625" style="8" customWidth="1"/>
    <col min="12547" max="12547" width="15.42578125" style="8" customWidth="1"/>
    <col min="12548" max="12548" width="14" style="8" customWidth="1"/>
    <col min="12549" max="12549" width="12.140625" style="8" customWidth="1"/>
    <col min="12550" max="12550" width="14.42578125" style="8" customWidth="1"/>
    <col min="12551" max="12551" width="14.140625" style="8" customWidth="1"/>
    <col min="12552" max="12553" width="13.5703125" style="8" customWidth="1"/>
    <col min="12554" max="12554" width="13" style="8" customWidth="1"/>
    <col min="12555" max="12800" width="9" style="8"/>
    <col min="12801" max="12801" width="4.7109375" style="8" customWidth="1"/>
    <col min="12802" max="12802" width="13.28515625" style="8" customWidth="1"/>
    <col min="12803" max="12803" width="15.42578125" style="8" customWidth="1"/>
    <col min="12804" max="12804" width="14" style="8" customWidth="1"/>
    <col min="12805" max="12805" width="12.140625" style="8" customWidth="1"/>
    <col min="12806" max="12806" width="14.42578125" style="8" customWidth="1"/>
    <col min="12807" max="12807" width="14.140625" style="8" customWidth="1"/>
    <col min="12808" max="12809" width="13.5703125" style="8" customWidth="1"/>
    <col min="12810" max="12810" width="13" style="8" customWidth="1"/>
    <col min="12811" max="13056" width="9" style="8"/>
    <col min="13057" max="13057" width="4.7109375" style="8" customWidth="1"/>
    <col min="13058" max="13058" width="13.28515625" style="8" customWidth="1"/>
    <col min="13059" max="13059" width="15.42578125" style="8" customWidth="1"/>
    <col min="13060" max="13060" width="14" style="8" customWidth="1"/>
    <col min="13061" max="13061" width="12.140625" style="8" customWidth="1"/>
    <col min="13062" max="13062" width="14.42578125" style="8" customWidth="1"/>
    <col min="13063" max="13063" width="14.140625" style="8" customWidth="1"/>
    <col min="13064" max="13065" width="13.5703125" style="8" customWidth="1"/>
    <col min="13066" max="13066" width="13" style="8" customWidth="1"/>
    <col min="13067" max="13312" width="9" style="8"/>
    <col min="13313" max="13313" width="4.7109375" style="8" customWidth="1"/>
    <col min="13314" max="13314" width="13.28515625" style="8" customWidth="1"/>
    <col min="13315" max="13315" width="15.42578125" style="8" customWidth="1"/>
    <col min="13316" max="13316" width="14" style="8" customWidth="1"/>
    <col min="13317" max="13317" width="12.140625" style="8" customWidth="1"/>
    <col min="13318" max="13318" width="14.42578125" style="8" customWidth="1"/>
    <col min="13319" max="13319" width="14.140625" style="8" customWidth="1"/>
    <col min="13320" max="13321" width="13.5703125" style="8" customWidth="1"/>
    <col min="13322" max="13322" width="13" style="8" customWidth="1"/>
    <col min="13323" max="13568" width="9" style="8"/>
    <col min="13569" max="13569" width="4.7109375" style="8" customWidth="1"/>
    <col min="13570" max="13570" width="13.28515625" style="8" customWidth="1"/>
    <col min="13571" max="13571" width="15.42578125" style="8" customWidth="1"/>
    <col min="13572" max="13572" width="14" style="8" customWidth="1"/>
    <col min="13573" max="13573" width="12.140625" style="8" customWidth="1"/>
    <col min="13574" max="13574" width="14.42578125" style="8" customWidth="1"/>
    <col min="13575" max="13575" width="14.140625" style="8" customWidth="1"/>
    <col min="13576" max="13577" width="13.5703125" style="8" customWidth="1"/>
    <col min="13578" max="13578" width="13" style="8" customWidth="1"/>
    <col min="13579" max="13824" width="9" style="8"/>
    <col min="13825" max="13825" width="4.7109375" style="8" customWidth="1"/>
    <col min="13826" max="13826" width="13.28515625" style="8" customWidth="1"/>
    <col min="13827" max="13827" width="15.42578125" style="8" customWidth="1"/>
    <col min="13828" max="13828" width="14" style="8" customWidth="1"/>
    <col min="13829" max="13829" width="12.140625" style="8" customWidth="1"/>
    <col min="13830" max="13830" width="14.42578125" style="8" customWidth="1"/>
    <col min="13831" max="13831" width="14.140625" style="8" customWidth="1"/>
    <col min="13832" max="13833" width="13.5703125" style="8" customWidth="1"/>
    <col min="13834" max="13834" width="13" style="8" customWidth="1"/>
    <col min="13835" max="14080" width="9" style="8"/>
    <col min="14081" max="14081" width="4.7109375" style="8" customWidth="1"/>
    <col min="14082" max="14082" width="13.28515625" style="8" customWidth="1"/>
    <col min="14083" max="14083" width="15.42578125" style="8" customWidth="1"/>
    <col min="14084" max="14084" width="14" style="8" customWidth="1"/>
    <col min="14085" max="14085" width="12.140625" style="8" customWidth="1"/>
    <col min="14086" max="14086" width="14.42578125" style="8" customWidth="1"/>
    <col min="14087" max="14087" width="14.140625" style="8" customWidth="1"/>
    <col min="14088" max="14089" width="13.5703125" style="8" customWidth="1"/>
    <col min="14090" max="14090" width="13" style="8" customWidth="1"/>
    <col min="14091" max="14336" width="9" style="8"/>
    <col min="14337" max="14337" width="4.7109375" style="8" customWidth="1"/>
    <col min="14338" max="14338" width="13.28515625" style="8" customWidth="1"/>
    <col min="14339" max="14339" width="15.42578125" style="8" customWidth="1"/>
    <col min="14340" max="14340" width="14" style="8" customWidth="1"/>
    <col min="14341" max="14341" width="12.140625" style="8" customWidth="1"/>
    <col min="14342" max="14342" width="14.42578125" style="8" customWidth="1"/>
    <col min="14343" max="14343" width="14.140625" style="8" customWidth="1"/>
    <col min="14344" max="14345" width="13.5703125" style="8" customWidth="1"/>
    <col min="14346" max="14346" width="13" style="8" customWidth="1"/>
    <col min="14347" max="14592" width="9" style="8"/>
    <col min="14593" max="14593" width="4.7109375" style="8" customWidth="1"/>
    <col min="14594" max="14594" width="13.28515625" style="8" customWidth="1"/>
    <col min="14595" max="14595" width="15.42578125" style="8" customWidth="1"/>
    <col min="14596" max="14596" width="14" style="8" customWidth="1"/>
    <col min="14597" max="14597" width="12.140625" style="8" customWidth="1"/>
    <col min="14598" max="14598" width="14.42578125" style="8" customWidth="1"/>
    <col min="14599" max="14599" width="14.140625" style="8" customWidth="1"/>
    <col min="14600" max="14601" width="13.5703125" style="8" customWidth="1"/>
    <col min="14602" max="14602" width="13" style="8" customWidth="1"/>
    <col min="14603" max="14848" width="9" style="8"/>
    <col min="14849" max="14849" width="4.7109375" style="8" customWidth="1"/>
    <col min="14850" max="14850" width="13.28515625" style="8" customWidth="1"/>
    <col min="14851" max="14851" width="15.42578125" style="8" customWidth="1"/>
    <col min="14852" max="14852" width="14" style="8" customWidth="1"/>
    <col min="14853" max="14853" width="12.140625" style="8" customWidth="1"/>
    <col min="14854" max="14854" width="14.42578125" style="8" customWidth="1"/>
    <col min="14855" max="14855" width="14.140625" style="8" customWidth="1"/>
    <col min="14856" max="14857" width="13.5703125" style="8" customWidth="1"/>
    <col min="14858" max="14858" width="13" style="8" customWidth="1"/>
    <col min="14859" max="15104" width="9" style="8"/>
    <col min="15105" max="15105" width="4.7109375" style="8" customWidth="1"/>
    <col min="15106" max="15106" width="13.28515625" style="8" customWidth="1"/>
    <col min="15107" max="15107" width="15.42578125" style="8" customWidth="1"/>
    <col min="15108" max="15108" width="14" style="8" customWidth="1"/>
    <col min="15109" max="15109" width="12.140625" style="8" customWidth="1"/>
    <col min="15110" max="15110" width="14.42578125" style="8" customWidth="1"/>
    <col min="15111" max="15111" width="14.140625" style="8" customWidth="1"/>
    <col min="15112" max="15113" width="13.5703125" style="8" customWidth="1"/>
    <col min="15114" max="15114" width="13" style="8" customWidth="1"/>
    <col min="15115" max="15360" width="9" style="8"/>
    <col min="15361" max="15361" width="4.7109375" style="8" customWidth="1"/>
    <col min="15362" max="15362" width="13.28515625" style="8" customWidth="1"/>
    <col min="15363" max="15363" width="15.42578125" style="8" customWidth="1"/>
    <col min="15364" max="15364" width="14" style="8" customWidth="1"/>
    <col min="15365" max="15365" width="12.140625" style="8" customWidth="1"/>
    <col min="15366" max="15366" width="14.42578125" style="8" customWidth="1"/>
    <col min="15367" max="15367" width="14.140625" style="8" customWidth="1"/>
    <col min="15368" max="15369" width="13.5703125" style="8" customWidth="1"/>
    <col min="15370" max="15370" width="13" style="8" customWidth="1"/>
    <col min="15371" max="15616" width="9" style="8"/>
    <col min="15617" max="15617" width="4.7109375" style="8" customWidth="1"/>
    <col min="15618" max="15618" width="13.28515625" style="8" customWidth="1"/>
    <col min="15619" max="15619" width="15.42578125" style="8" customWidth="1"/>
    <col min="15620" max="15620" width="14" style="8" customWidth="1"/>
    <col min="15621" max="15621" width="12.140625" style="8" customWidth="1"/>
    <col min="15622" max="15622" width="14.42578125" style="8" customWidth="1"/>
    <col min="15623" max="15623" width="14.140625" style="8" customWidth="1"/>
    <col min="15624" max="15625" width="13.5703125" style="8" customWidth="1"/>
    <col min="15626" max="15626" width="13" style="8" customWidth="1"/>
    <col min="15627" max="15872" width="9" style="8"/>
    <col min="15873" max="15873" width="4.7109375" style="8" customWidth="1"/>
    <col min="15874" max="15874" width="13.28515625" style="8" customWidth="1"/>
    <col min="15875" max="15875" width="15.42578125" style="8" customWidth="1"/>
    <col min="15876" max="15876" width="14" style="8" customWidth="1"/>
    <col min="15877" max="15877" width="12.140625" style="8" customWidth="1"/>
    <col min="15878" max="15878" width="14.42578125" style="8" customWidth="1"/>
    <col min="15879" max="15879" width="14.140625" style="8" customWidth="1"/>
    <col min="15880" max="15881" width="13.5703125" style="8" customWidth="1"/>
    <col min="15882" max="15882" width="13" style="8" customWidth="1"/>
    <col min="15883" max="16128" width="9" style="8"/>
    <col min="16129" max="16129" width="4.7109375" style="8" customWidth="1"/>
    <col min="16130" max="16130" width="13.28515625" style="8" customWidth="1"/>
    <col min="16131" max="16131" width="15.42578125" style="8" customWidth="1"/>
    <col min="16132" max="16132" width="14" style="8" customWidth="1"/>
    <col min="16133" max="16133" width="12.140625" style="8" customWidth="1"/>
    <col min="16134" max="16134" width="14.42578125" style="8" customWidth="1"/>
    <col min="16135" max="16135" width="14.140625" style="8" customWidth="1"/>
    <col min="16136" max="16137" width="13.5703125" style="8" customWidth="1"/>
    <col min="16138" max="16138" width="13" style="8" customWidth="1"/>
    <col min="16139" max="16384" width="9" style="8"/>
  </cols>
  <sheetData>
    <row r="1" spans="1:10" ht="24" customHeight="1">
      <c r="A1" s="57" t="s">
        <v>86</v>
      </c>
      <c r="B1" s="58"/>
      <c r="C1" s="58"/>
      <c r="D1" s="58"/>
      <c r="E1" s="7"/>
      <c r="F1" s="7"/>
      <c r="G1" s="7"/>
      <c r="H1" s="7"/>
      <c r="I1" s="7"/>
      <c r="J1" s="7"/>
    </row>
    <row r="2" spans="1:10" ht="3" customHeight="1">
      <c r="A2" s="9"/>
      <c r="B2" s="10"/>
      <c r="C2" s="10"/>
      <c r="D2" s="10"/>
      <c r="E2" s="10"/>
      <c r="F2" s="10"/>
      <c r="G2" s="10"/>
      <c r="H2" s="10"/>
      <c r="I2" s="10"/>
      <c r="J2" s="10"/>
    </row>
    <row r="3" spans="1:10" ht="20.25" customHeight="1">
      <c r="A3" s="7"/>
      <c r="B3" s="11"/>
      <c r="C3" s="11"/>
      <c r="D3" s="11"/>
      <c r="E3" s="11"/>
      <c r="F3" s="11"/>
      <c r="G3" s="11"/>
      <c r="H3" s="11"/>
      <c r="I3" s="11"/>
      <c r="J3" s="11"/>
    </row>
    <row r="4" spans="1:10" ht="14.25" customHeight="1">
      <c r="A4" s="7"/>
      <c r="B4" s="59" t="s">
        <v>87</v>
      </c>
      <c r="C4" s="60"/>
      <c r="D4" s="61"/>
      <c r="E4" s="7"/>
      <c r="F4" s="59" t="s">
        <v>88</v>
      </c>
      <c r="G4" s="60"/>
      <c r="H4" s="61"/>
      <c r="I4" s="12"/>
      <c r="J4" s="7"/>
    </row>
    <row r="5" spans="1:10" ht="13.15">
      <c r="A5" s="7"/>
      <c r="B5" s="13"/>
      <c r="C5" s="14" t="s">
        <v>89</v>
      </c>
      <c r="D5" s="15">
        <v>80826</v>
      </c>
      <c r="E5" s="7"/>
      <c r="F5" s="13"/>
      <c r="G5" s="14" t="s">
        <v>90</v>
      </c>
      <c r="H5" s="16">
        <f>IF(Values_Entered,-PMT(Interest_Rate/Num_Pmt_Per_Year,Loan_Years*Num_Pmt_Per_Year,Loan_Amount),"")</f>
        <v>17774.897914494395</v>
      </c>
      <c r="I5" s="17"/>
      <c r="J5" s="7"/>
    </row>
    <row r="6" spans="1:10" ht="13.15">
      <c r="A6" s="7"/>
      <c r="B6" s="13"/>
      <c r="C6" s="14" t="s">
        <v>91</v>
      </c>
      <c r="D6" s="18">
        <v>3.2500000000000001E-2</v>
      </c>
      <c r="E6" s="7"/>
      <c r="F6" s="13"/>
      <c r="G6" s="14" t="s">
        <v>92</v>
      </c>
      <c r="H6" s="19">
        <f>IF(Values_Entered,Loan_Years*Num_Pmt_Per_Year,"")</f>
        <v>5</v>
      </c>
      <c r="I6" s="20"/>
      <c r="J6" s="21"/>
    </row>
    <row r="7" spans="1:10" ht="13.15">
      <c r="A7" s="7"/>
      <c r="B7" s="13"/>
      <c r="C7" s="14" t="s">
        <v>93</v>
      </c>
      <c r="D7" s="22">
        <v>5</v>
      </c>
      <c r="E7" s="7"/>
      <c r="F7" s="13"/>
      <c r="G7" s="14" t="s">
        <v>94</v>
      </c>
      <c r="H7" s="19">
        <f>IF(Values_Entered,Number_of_Payments,"")</f>
        <v>5</v>
      </c>
      <c r="I7" s="20"/>
      <c r="J7" s="21"/>
    </row>
    <row r="8" spans="1:10" ht="13.15">
      <c r="A8" s="7"/>
      <c r="B8" s="13"/>
      <c r="C8" s="14" t="s">
        <v>95</v>
      </c>
      <c r="D8" s="22">
        <v>1</v>
      </c>
      <c r="E8" s="7"/>
      <c r="F8" s="13"/>
      <c r="G8" s="14" t="s">
        <v>96</v>
      </c>
      <c r="H8" s="16">
        <f>IF(Values_Entered,SUMIF(Beg_Bal,"&gt;0",Extra_Pay),"")</f>
        <v>0</v>
      </c>
      <c r="I8" s="17"/>
      <c r="J8" s="21"/>
    </row>
    <row r="9" spans="1:10" ht="13.15">
      <c r="A9" s="7"/>
      <c r="B9" s="13"/>
      <c r="C9" s="14" t="s">
        <v>97</v>
      </c>
      <c r="D9" s="23">
        <v>44044</v>
      </c>
      <c r="E9" s="7"/>
      <c r="F9" s="24"/>
      <c r="G9" s="25" t="s">
        <v>98</v>
      </c>
      <c r="H9" s="16">
        <f>IF(Values_Entered,SUMIF(Beg_Bal,"&gt;0",Int),"")</f>
        <v>8048.4895724719463</v>
      </c>
      <c r="I9" s="17"/>
      <c r="J9" s="21"/>
    </row>
    <row r="10" spans="1:10" ht="13.15">
      <c r="A10" s="7"/>
      <c r="B10" s="24"/>
      <c r="C10" s="25" t="s">
        <v>99</v>
      </c>
      <c r="D10" s="26"/>
      <c r="E10" s="7"/>
      <c r="F10" s="11"/>
      <c r="G10" s="11"/>
      <c r="H10" s="11"/>
      <c r="I10" s="11"/>
      <c r="J10" s="21"/>
    </row>
    <row r="11" spans="1:10" ht="13.15">
      <c r="A11" s="7"/>
      <c r="B11" s="11"/>
      <c r="C11" s="11"/>
      <c r="D11" s="11"/>
      <c r="E11" s="11"/>
      <c r="F11" s="11"/>
      <c r="G11" s="11"/>
      <c r="H11" s="11"/>
      <c r="I11" s="11"/>
      <c r="J11" s="11"/>
    </row>
    <row r="12" spans="1:10" ht="13.15">
      <c r="A12" s="7"/>
      <c r="B12" s="27" t="s">
        <v>100</v>
      </c>
      <c r="C12" s="62"/>
      <c r="D12" s="63"/>
      <c r="E12" s="28"/>
      <c r="F12" s="11"/>
      <c r="G12" s="11"/>
      <c r="H12" s="11"/>
      <c r="I12" s="11"/>
      <c r="J12" s="11"/>
    </row>
    <row r="13" spans="1:10" ht="13.15">
      <c r="A13" s="7"/>
      <c r="B13" s="27"/>
      <c r="C13" s="29"/>
      <c r="D13" s="29"/>
      <c r="E13" s="11"/>
      <c r="F13" s="11"/>
      <c r="G13" s="11"/>
      <c r="H13" s="11"/>
      <c r="I13" s="11"/>
      <c r="J13" s="11"/>
    </row>
    <row r="14" spans="1:10" ht="6" customHeight="1">
      <c r="A14" s="9"/>
      <c r="B14" s="10"/>
      <c r="C14" s="10"/>
      <c r="D14" s="10"/>
      <c r="E14" s="10"/>
      <c r="F14" s="10"/>
      <c r="G14" s="10"/>
      <c r="H14" s="10"/>
      <c r="I14" s="10"/>
      <c r="J14" s="10"/>
    </row>
    <row r="15" spans="1:10" ht="3.75" customHeight="1">
      <c r="A15" s="7"/>
      <c r="B15" s="11"/>
      <c r="C15" s="11"/>
      <c r="D15" s="11"/>
      <c r="E15" s="11"/>
      <c r="F15" s="11"/>
      <c r="G15" s="11"/>
      <c r="H15" s="11"/>
      <c r="I15" s="11"/>
      <c r="J15" s="11"/>
    </row>
    <row r="16" spans="1:10" s="32" customFormat="1" ht="28.5" customHeight="1">
      <c r="A16" s="30" t="s">
        <v>101</v>
      </c>
      <c r="B16" s="31" t="s">
        <v>102</v>
      </c>
      <c r="C16" s="31" t="s">
        <v>103</v>
      </c>
      <c r="D16" s="31" t="s">
        <v>104</v>
      </c>
      <c r="E16" s="31" t="s">
        <v>105</v>
      </c>
      <c r="F16" s="31" t="s">
        <v>106</v>
      </c>
      <c r="G16" s="31" t="s">
        <v>107</v>
      </c>
      <c r="H16" s="31" t="s">
        <v>108</v>
      </c>
      <c r="I16" s="31" t="s">
        <v>109</v>
      </c>
      <c r="J16" s="31" t="s">
        <v>110</v>
      </c>
    </row>
    <row r="17" spans="1:10" s="32" customFormat="1" ht="6" customHeight="1">
      <c r="A17" s="33"/>
      <c r="B17" s="34"/>
      <c r="C17" s="34"/>
      <c r="D17" s="34"/>
      <c r="E17" s="34"/>
      <c r="F17" s="34"/>
      <c r="G17" s="34"/>
      <c r="H17" s="34"/>
      <c r="I17" s="34"/>
      <c r="J17" s="35"/>
    </row>
    <row r="18" spans="1:10" s="32" customFormat="1">
      <c r="A18" s="36">
        <f>IF(Values_Entered,1,"")</f>
        <v>1</v>
      </c>
      <c r="B18" s="37">
        <f t="shared" ref="B18:B81" si="0">IF(Pay_Num&lt;&gt;"",DATE(YEAR(Loan_Start),MONTH(Loan_Start)+(Pay_Num)*12/Num_Pmt_Per_Year,DAY(Loan_Start)),"")</f>
        <v>44409</v>
      </c>
      <c r="C18" s="38">
        <f>IF(Values_Entered,Loan_Amount,"")</f>
        <v>80826</v>
      </c>
      <c r="D18" s="38">
        <f>IF(Pay_Num&lt;&gt;"",Scheduled_Monthly_Payment,"")</f>
        <v>17774.897914494395</v>
      </c>
      <c r="E18" s="38">
        <f t="shared" ref="E18:E81" si="1">IF(AND(Pay_Num&lt;&gt;"",Sched_Pay+Scheduled_Extra_Payments&lt;Beg_Bal),Scheduled_Extra_Payments,IF(AND(Pay_Num&lt;&gt;"",Beg_Bal-Sched_Pay&gt;0),Beg_Bal-Sched_Pay,IF(Pay_Num&lt;&gt;"",0,"")))</f>
        <v>0</v>
      </c>
      <c r="F18" s="38">
        <f t="shared" ref="F18:F81" si="2">IF(AND(Pay_Num&lt;&gt;"",Sched_Pay+Extra_Pay&lt;Beg_Bal),Sched_Pay+Extra_Pay,IF(Pay_Num&lt;&gt;"",Beg_Bal,""))</f>
        <v>17774.897914494395</v>
      </c>
      <c r="G18" s="38">
        <f>IF(Pay_Num&lt;&gt;"",Total_Pay-Int,"")</f>
        <v>15148.052914494394</v>
      </c>
      <c r="H18" s="38">
        <f>IF(Pay_Num&lt;&gt;"",Beg_Bal*(Interest_Rate/Num_Pmt_Per_Year),"")</f>
        <v>2626.8450000000003</v>
      </c>
      <c r="I18" s="38">
        <f t="shared" ref="I18:I81" si="3">IF(AND(Pay_Num&lt;&gt;"",Sched_Pay+Extra_Pay&lt;Beg_Bal),Beg_Bal-Princ,IF(Pay_Num&lt;&gt;"",0,""))</f>
        <v>65677.947085505613</v>
      </c>
      <c r="J18" s="38">
        <f>SUM($H$18:$H18)</f>
        <v>2626.8450000000003</v>
      </c>
    </row>
    <row r="19" spans="1:10" s="32" customFormat="1" ht="12.75" customHeight="1">
      <c r="A19" s="36">
        <f>IF(Values_Entered,A18+1,"")</f>
        <v>2</v>
      </c>
      <c r="B19" s="37">
        <f t="shared" si="0"/>
        <v>44774</v>
      </c>
      <c r="C19" s="39">
        <f t="shared" ref="C19:C82" si="4">IF(Pay_Num&lt;&gt;"",I18,"")</f>
        <v>65677.947085505613</v>
      </c>
      <c r="D19" s="39">
        <f>IF(Pay_Num&lt;&gt;"",Scheduled_Monthly_Payment,"")</f>
        <v>17774.897914494395</v>
      </c>
      <c r="E19" s="40">
        <f t="shared" si="1"/>
        <v>0</v>
      </c>
      <c r="F19" s="39">
        <f t="shared" si="2"/>
        <v>17774.897914494395</v>
      </c>
      <c r="G19" s="39">
        <f t="shared" ref="G19:G82" si="5">IF(Pay_Num&lt;&gt;"",Total_Pay-Int,"")</f>
        <v>15640.364634215463</v>
      </c>
      <c r="H19" s="39">
        <f t="shared" ref="H19:H82" si="6">IF(Pay_Num&lt;&gt;"",Beg_Bal*Interest_Rate/Num_Pmt_Per_Year,"")</f>
        <v>2134.5332802789326</v>
      </c>
      <c r="I19" s="39">
        <f t="shared" si="3"/>
        <v>50037.582451290153</v>
      </c>
      <c r="J19" s="39">
        <f>SUM($H$18:$H19)</f>
        <v>4761.3782802789328</v>
      </c>
    </row>
    <row r="20" spans="1:10" s="32" customFormat="1" ht="12.75" customHeight="1">
      <c r="A20" s="36">
        <f>IF(Values_Entered,A19+1,"")</f>
        <v>3</v>
      </c>
      <c r="B20" s="37">
        <f t="shared" si="0"/>
        <v>45139</v>
      </c>
      <c r="C20" s="39">
        <f t="shared" si="4"/>
        <v>50037.582451290153</v>
      </c>
      <c r="D20" s="39">
        <f t="shared" ref="D20:D83" si="7">IF(Pay_Num&lt;&gt;"",Scheduled_Monthly_Payment,"")</f>
        <v>17774.897914494395</v>
      </c>
      <c r="E20" s="40">
        <f t="shared" si="1"/>
        <v>0</v>
      </c>
      <c r="F20" s="39">
        <f t="shared" si="2"/>
        <v>17774.897914494395</v>
      </c>
      <c r="G20" s="39">
        <f t="shared" si="5"/>
        <v>16148.676484827465</v>
      </c>
      <c r="H20" s="39">
        <f t="shared" si="6"/>
        <v>1626.2214296669299</v>
      </c>
      <c r="I20" s="39">
        <f t="shared" si="3"/>
        <v>33888.905966462684</v>
      </c>
      <c r="J20" s="39">
        <f>SUM($H$18:$H20)</f>
        <v>6387.5997099458627</v>
      </c>
    </row>
    <row r="21" spans="1:10" s="32" customFormat="1">
      <c r="A21" s="36">
        <f>IF(Values_Entered,A20+1,"")</f>
        <v>4</v>
      </c>
      <c r="B21" s="37">
        <f t="shared" si="0"/>
        <v>45505</v>
      </c>
      <c r="C21" s="39">
        <f t="shared" si="4"/>
        <v>33888.905966462684</v>
      </c>
      <c r="D21" s="39">
        <f>IF(Pay_Num&lt;&gt;"",Scheduled_Monthly_Payment,"")</f>
        <v>17774.897914494395</v>
      </c>
      <c r="E21" s="40">
        <f t="shared" si="1"/>
        <v>0</v>
      </c>
      <c r="F21" s="39">
        <f t="shared" si="2"/>
        <v>17774.897914494395</v>
      </c>
      <c r="G21" s="39">
        <f t="shared" si="5"/>
        <v>16673.508470584358</v>
      </c>
      <c r="H21" s="39">
        <f t="shared" si="6"/>
        <v>1101.3894439100372</v>
      </c>
      <c r="I21" s="39">
        <f t="shared" si="3"/>
        <v>17215.397495878326</v>
      </c>
      <c r="J21" s="39">
        <f>SUM($H$18:$H21)</f>
        <v>7488.9891538559004</v>
      </c>
    </row>
    <row r="22" spans="1:10" s="32" customFormat="1">
      <c r="A22" s="36">
        <f>IF(Values_Entered,A21+1,"")</f>
        <v>5</v>
      </c>
      <c r="B22" s="37">
        <f t="shared" si="0"/>
        <v>45870</v>
      </c>
      <c r="C22" s="39">
        <f t="shared" si="4"/>
        <v>17215.397495878326</v>
      </c>
      <c r="D22" s="39">
        <f t="shared" si="7"/>
        <v>17774.897914494395</v>
      </c>
      <c r="E22" s="40">
        <f t="shared" si="1"/>
        <v>0</v>
      </c>
      <c r="F22" s="39">
        <f t="shared" si="2"/>
        <v>17215.397495878326</v>
      </c>
      <c r="G22" s="39">
        <f t="shared" si="5"/>
        <v>16655.897077262282</v>
      </c>
      <c r="H22" s="39">
        <f t="shared" si="6"/>
        <v>559.50041861604564</v>
      </c>
      <c r="I22" s="39">
        <f t="shared" si="3"/>
        <v>0</v>
      </c>
      <c r="J22" s="39">
        <f>SUM($H$18:$H22)</f>
        <v>8048.4895724719463</v>
      </c>
    </row>
    <row r="23" spans="1:10">
      <c r="A23" s="36">
        <f>IF(Values_Entered,A22+1,"")</f>
        <v>6</v>
      </c>
      <c r="B23" s="37">
        <f t="shared" si="0"/>
        <v>46235</v>
      </c>
      <c r="C23" s="39">
        <f t="shared" si="4"/>
        <v>0</v>
      </c>
      <c r="D23" s="39">
        <f t="shared" si="7"/>
        <v>17774.897914494395</v>
      </c>
      <c r="E23" s="40">
        <f t="shared" si="1"/>
        <v>0</v>
      </c>
      <c r="F23" s="39">
        <f t="shared" si="2"/>
        <v>0</v>
      </c>
      <c r="G23" s="39">
        <f t="shared" si="5"/>
        <v>0</v>
      </c>
      <c r="H23" s="39">
        <f t="shared" si="6"/>
        <v>0</v>
      </c>
      <c r="I23" s="39">
        <f t="shared" si="3"/>
        <v>0</v>
      </c>
      <c r="J23" s="39">
        <f>SUM($H$18:$H23)</f>
        <v>8048.4895724719463</v>
      </c>
    </row>
    <row r="24" spans="1:10">
      <c r="A24" s="36">
        <f>IF(Values_Entered,A23+1,"")</f>
        <v>7</v>
      </c>
      <c r="B24" s="37">
        <f t="shared" si="0"/>
        <v>46600</v>
      </c>
      <c r="C24" s="39">
        <f t="shared" si="4"/>
        <v>0</v>
      </c>
      <c r="D24" s="39">
        <f t="shared" si="7"/>
        <v>17774.897914494395</v>
      </c>
      <c r="E24" s="40">
        <f t="shared" si="1"/>
        <v>0</v>
      </c>
      <c r="F24" s="39">
        <f t="shared" si="2"/>
        <v>0</v>
      </c>
      <c r="G24" s="39">
        <f t="shared" si="5"/>
        <v>0</v>
      </c>
      <c r="H24" s="39">
        <f t="shared" si="6"/>
        <v>0</v>
      </c>
      <c r="I24" s="39">
        <f t="shared" si="3"/>
        <v>0</v>
      </c>
      <c r="J24" s="39">
        <f>SUM($H$18:$H24)</f>
        <v>8048.4895724719463</v>
      </c>
    </row>
    <row r="25" spans="1:10">
      <c r="A25" s="36">
        <f>IF(Values_Entered,A24+1,"")</f>
        <v>8</v>
      </c>
      <c r="B25" s="37">
        <f t="shared" si="0"/>
        <v>46966</v>
      </c>
      <c r="C25" s="39">
        <f t="shared" si="4"/>
        <v>0</v>
      </c>
      <c r="D25" s="39">
        <f t="shared" si="7"/>
        <v>17774.897914494395</v>
      </c>
      <c r="E25" s="40">
        <f t="shared" si="1"/>
        <v>0</v>
      </c>
      <c r="F25" s="39">
        <f t="shared" si="2"/>
        <v>0</v>
      </c>
      <c r="G25" s="39">
        <f t="shared" si="5"/>
        <v>0</v>
      </c>
      <c r="H25" s="39">
        <f t="shared" si="6"/>
        <v>0</v>
      </c>
      <c r="I25" s="39">
        <f t="shared" si="3"/>
        <v>0</v>
      </c>
      <c r="J25" s="39">
        <f>SUM($H$18:$H25)</f>
        <v>8048.4895724719463</v>
      </c>
    </row>
    <row r="26" spans="1:10">
      <c r="A26" s="36">
        <f>IF(Values_Entered,A25+1,"")</f>
        <v>9</v>
      </c>
      <c r="B26" s="37">
        <f t="shared" si="0"/>
        <v>47331</v>
      </c>
      <c r="C26" s="39">
        <f t="shared" si="4"/>
        <v>0</v>
      </c>
      <c r="D26" s="39">
        <f t="shared" si="7"/>
        <v>17774.897914494395</v>
      </c>
      <c r="E26" s="40">
        <f t="shared" si="1"/>
        <v>0</v>
      </c>
      <c r="F26" s="39">
        <f t="shared" si="2"/>
        <v>0</v>
      </c>
      <c r="G26" s="39">
        <f t="shared" si="5"/>
        <v>0</v>
      </c>
      <c r="H26" s="39">
        <f t="shared" si="6"/>
        <v>0</v>
      </c>
      <c r="I26" s="39">
        <f t="shared" si="3"/>
        <v>0</v>
      </c>
      <c r="J26" s="39">
        <f>SUM($H$18:$H26)</f>
        <v>8048.4895724719463</v>
      </c>
    </row>
    <row r="27" spans="1:10">
      <c r="A27" s="36">
        <f>IF(Values_Entered,A26+1,"")</f>
        <v>10</v>
      </c>
      <c r="B27" s="37">
        <f t="shared" si="0"/>
        <v>47696</v>
      </c>
      <c r="C27" s="39">
        <f t="shared" si="4"/>
        <v>0</v>
      </c>
      <c r="D27" s="39">
        <f t="shared" si="7"/>
        <v>17774.897914494395</v>
      </c>
      <c r="E27" s="40">
        <f t="shared" si="1"/>
        <v>0</v>
      </c>
      <c r="F27" s="39">
        <f t="shared" si="2"/>
        <v>0</v>
      </c>
      <c r="G27" s="39">
        <f t="shared" si="5"/>
        <v>0</v>
      </c>
      <c r="H27" s="39">
        <f t="shared" si="6"/>
        <v>0</v>
      </c>
      <c r="I27" s="39">
        <f t="shared" si="3"/>
        <v>0</v>
      </c>
      <c r="J27" s="39">
        <f>SUM($H$18:$H27)</f>
        <v>8048.4895724719463</v>
      </c>
    </row>
    <row r="28" spans="1:10">
      <c r="A28" s="36">
        <f>IF(Values_Entered,A27+1,"")</f>
        <v>11</v>
      </c>
      <c r="B28" s="37">
        <f t="shared" si="0"/>
        <v>48061</v>
      </c>
      <c r="C28" s="39">
        <f t="shared" si="4"/>
        <v>0</v>
      </c>
      <c r="D28" s="39">
        <f t="shared" si="7"/>
        <v>17774.897914494395</v>
      </c>
      <c r="E28" s="40">
        <f t="shared" si="1"/>
        <v>0</v>
      </c>
      <c r="F28" s="39">
        <f t="shared" si="2"/>
        <v>0</v>
      </c>
      <c r="G28" s="39">
        <f t="shared" si="5"/>
        <v>0</v>
      </c>
      <c r="H28" s="39">
        <f t="shared" si="6"/>
        <v>0</v>
      </c>
      <c r="I28" s="39">
        <f t="shared" si="3"/>
        <v>0</v>
      </c>
      <c r="J28" s="39">
        <f>SUM($H$18:$H28)</f>
        <v>8048.4895724719463</v>
      </c>
    </row>
    <row r="29" spans="1:10">
      <c r="A29" s="36">
        <f>IF(Values_Entered,A28+1,"")</f>
        <v>12</v>
      </c>
      <c r="B29" s="37">
        <f t="shared" si="0"/>
        <v>48427</v>
      </c>
      <c r="C29" s="39">
        <f t="shared" si="4"/>
        <v>0</v>
      </c>
      <c r="D29" s="39">
        <f t="shared" si="7"/>
        <v>17774.897914494395</v>
      </c>
      <c r="E29" s="40">
        <f t="shared" si="1"/>
        <v>0</v>
      </c>
      <c r="F29" s="39">
        <f t="shared" si="2"/>
        <v>0</v>
      </c>
      <c r="G29" s="39">
        <f t="shared" si="5"/>
        <v>0</v>
      </c>
      <c r="H29" s="39">
        <f t="shared" si="6"/>
        <v>0</v>
      </c>
      <c r="I29" s="39">
        <f t="shared" si="3"/>
        <v>0</v>
      </c>
      <c r="J29" s="39">
        <f>SUM($H$18:$H29)</f>
        <v>8048.4895724719463</v>
      </c>
    </row>
    <row r="30" spans="1:10">
      <c r="A30" s="36">
        <f>IF(Values_Entered,A29+1,"")</f>
        <v>13</v>
      </c>
      <c r="B30" s="37">
        <f t="shared" si="0"/>
        <v>48792</v>
      </c>
      <c r="C30" s="39">
        <f t="shared" si="4"/>
        <v>0</v>
      </c>
      <c r="D30" s="39">
        <f t="shared" si="7"/>
        <v>17774.897914494395</v>
      </c>
      <c r="E30" s="40">
        <f t="shared" si="1"/>
        <v>0</v>
      </c>
      <c r="F30" s="39">
        <f t="shared" si="2"/>
        <v>0</v>
      </c>
      <c r="G30" s="39">
        <f t="shared" si="5"/>
        <v>0</v>
      </c>
      <c r="H30" s="39">
        <f t="shared" si="6"/>
        <v>0</v>
      </c>
      <c r="I30" s="39">
        <f t="shared" si="3"/>
        <v>0</v>
      </c>
      <c r="J30" s="39">
        <f>SUM($H$18:$H30)</f>
        <v>8048.4895724719463</v>
      </c>
    </row>
    <row r="31" spans="1:10">
      <c r="A31" s="36">
        <f>IF(Values_Entered,A30+1,"")</f>
        <v>14</v>
      </c>
      <c r="B31" s="37">
        <f t="shared" si="0"/>
        <v>49157</v>
      </c>
      <c r="C31" s="39">
        <f t="shared" si="4"/>
        <v>0</v>
      </c>
      <c r="D31" s="39">
        <f t="shared" si="7"/>
        <v>17774.897914494395</v>
      </c>
      <c r="E31" s="40">
        <f t="shared" si="1"/>
        <v>0</v>
      </c>
      <c r="F31" s="39">
        <f t="shared" si="2"/>
        <v>0</v>
      </c>
      <c r="G31" s="39">
        <f t="shared" si="5"/>
        <v>0</v>
      </c>
      <c r="H31" s="39">
        <f t="shared" si="6"/>
        <v>0</v>
      </c>
      <c r="I31" s="39">
        <f t="shared" si="3"/>
        <v>0</v>
      </c>
      <c r="J31" s="39">
        <f>SUM($H$18:$H31)</f>
        <v>8048.4895724719463</v>
      </c>
    </row>
    <row r="32" spans="1:10">
      <c r="A32" s="36">
        <f>IF(Values_Entered,A31+1,"")</f>
        <v>15</v>
      </c>
      <c r="B32" s="37">
        <f t="shared" si="0"/>
        <v>49522</v>
      </c>
      <c r="C32" s="39">
        <f t="shared" si="4"/>
        <v>0</v>
      </c>
      <c r="D32" s="39">
        <f t="shared" si="7"/>
        <v>17774.897914494395</v>
      </c>
      <c r="E32" s="40">
        <f t="shared" si="1"/>
        <v>0</v>
      </c>
      <c r="F32" s="39">
        <f t="shared" si="2"/>
        <v>0</v>
      </c>
      <c r="G32" s="39">
        <f t="shared" si="5"/>
        <v>0</v>
      </c>
      <c r="H32" s="39">
        <f t="shared" si="6"/>
        <v>0</v>
      </c>
      <c r="I32" s="39">
        <f t="shared" si="3"/>
        <v>0</v>
      </c>
      <c r="J32" s="39">
        <f>SUM($H$18:$H32)</f>
        <v>8048.4895724719463</v>
      </c>
    </row>
    <row r="33" spans="1:10">
      <c r="A33" s="36">
        <f>IF(Values_Entered,A32+1,"")</f>
        <v>16</v>
      </c>
      <c r="B33" s="37">
        <f t="shared" si="0"/>
        <v>49888</v>
      </c>
      <c r="C33" s="39">
        <f t="shared" si="4"/>
        <v>0</v>
      </c>
      <c r="D33" s="39">
        <f t="shared" si="7"/>
        <v>17774.897914494395</v>
      </c>
      <c r="E33" s="40">
        <f t="shared" si="1"/>
        <v>0</v>
      </c>
      <c r="F33" s="39">
        <f t="shared" si="2"/>
        <v>0</v>
      </c>
      <c r="G33" s="39">
        <f t="shared" si="5"/>
        <v>0</v>
      </c>
      <c r="H33" s="39">
        <f t="shared" si="6"/>
        <v>0</v>
      </c>
      <c r="I33" s="39">
        <f t="shared" si="3"/>
        <v>0</v>
      </c>
      <c r="J33" s="39">
        <f>SUM($H$18:$H33)</f>
        <v>8048.4895724719463</v>
      </c>
    </row>
    <row r="34" spans="1:10">
      <c r="A34" s="36">
        <f>IF(Values_Entered,A33+1,"")</f>
        <v>17</v>
      </c>
      <c r="B34" s="37">
        <f t="shared" si="0"/>
        <v>50253</v>
      </c>
      <c r="C34" s="39">
        <f t="shared" si="4"/>
        <v>0</v>
      </c>
      <c r="D34" s="39">
        <f t="shared" si="7"/>
        <v>17774.897914494395</v>
      </c>
      <c r="E34" s="40">
        <f t="shared" si="1"/>
        <v>0</v>
      </c>
      <c r="F34" s="39">
        <f t="shared" si="2"/>
        <v>0</v>
      </c>
      <c r="G34" s="39">
        <f t="shared" si="5"/>
        <v>0</v>
      </c>
      <c r="H34" s="39">
        <f t="shared" si="6"/>
        <v>0</v>
      </c>
      <c r="I34" s="39">
        <f t="shared" si="3"/>
        <v>0</v>
      </c>
      <c r="J34" s="39">
        <f>SUM($H$18:$H34)</f>
        <v>8048.4895724719463</v>
      </c>
    </row>
    <row r="35" spans="1:10">
      <c r="A35" s="36">
        <f>IF(Values_Entered,A34+1,"")</f>
        <v>18</v>
      </c>
      <c r="B35" s="37">
        <f t="shared" si="0"/>
        <v>50618</v>
      </c>
      <c r="C35" s="39">
        <f t="shared" si="4"/>
        <v>0</v>
      </c>
      <c r="D35" s="39">
        <f t="shared" si="7"/>
        <v>17774.897914494395</v>
      </c>
      <c r="E35" s="40">
        <f t="shared" si="1"/>
        <v>0</v>
      </c>
      <c r="F35" s="39">
        <f t="shared" si="2"/>
        <v>0</v>
      </c>
      <c r="G35" s="39">
        <f t="shared" si="5"/>
        <v>0</v>
      </c>
      <c r="H35" s="39">
        <f t="shared" si="6"/>
        <v>0</v>
      </c>
      <c r="I35" s="39">
        <f t="shared" si="3"/>
        <v>0</v>
      </c>
      <c r="J35" s="39">
        <f>SUM($H$18:$H35)</f>
        <v>8048.4895724719463</v>
      </c>
    </row>
    <row r="36" spans="1:10">
      <c r="A36" s="36">
        <f>IF(Values_Entered,A35+1,"")</f>
        <v>19</v>
      </c>
      <c r="B36" s="37">
        <f t="shared" si="0"/>
        <v>50983</v>
      </c>
      <c r="C36" s="39">
        <f t="shared" si="4"/>
        <v>0</v>
      </c>
      <c r="D36" s="39">
        <f t="shared" si="7"/>
        <v>17774.897914494395</v>
      </c>
      <c r="E36" s="40">
        <f t="shared" si="1"/>
        <v>0</v>
      </c>
      <c r="F36" s="39">
        <f t="shared" si="2"/>
        <v>0</v>
      </c>
      <c r="G36" s="39">
        <f t="shared" si="5"/>
        <v>0</v>
      </c>
      <c r="H36" s="39">
        <f t="shared" si="6"/>
        <v>0</v>
      </c>
      <c r="I36" s="39">
        <f t="shared" si="3"/>
        <v>0</v>
      </c>
      <c r="J36" s="39">
        <f>SUM($H$18:$H36)</f>
        <v>8048.4895724719463</v>
      </c>
    </row>
    <row r="37" spans="1:10">
      <c r="A37" s="36">
        <f>IF(Values_Entered,A36+1,"")</f>
        <v>20</v>
      </c>
      <c r="B37" s="37">
        <f t="shared" si="0"/>
        <v>51349</v>
      </c>
      <c r="C37" s="39">
        <f t="shared" si="4"/>
        <v>0</v>
      </c>
      <c r="D37" s="39">
        <f t="shared" si="7"/>
        <v>17774.897914494395</v>
      </c>
      <c r="E37" s="40">
        <f t="shared" si="1"/>
        <v>0</v>
      </c>
      <c r="F37" s="39">
        <f t="shared" si="2"/>
        <v>0</v>
      </c>
      <c r="G37" s="39">
        <f t="shared" si="5"/>
        <v>0</v>
      </c>
      <c r="H37" s="39">
        <f t="shared" si="6"/>
        <v>0</v>
      </c>
      <c r="I37" s="39">
        <f t="shared" si="3"/>
        <v>0</v>
      </c>
      <c r="J37" s="39">
        <f>SUM($H$18:$H37)</f>
        <v>8048.4895724719463</v>
      </c>
    </row>
    <row r="38" spans="1:10">
      <c r="A38" s="36">
        <f>IF(Values_Entered,A37+1,"")</f>
        <v>21</v>
      </c>
      <c r="B38" s="37">
        <f t="shared" si="0"/>
        <v>51714</v>
      </c>
      <c r="C38" s="39">
        <f t="shared" si="4"/>
        <v>0</v>
      </c>
      <c r="D38" s="39">
        <f t="shared" si="7"/>
        <v>17774.897914494395</v>
      </c>
      <c r="E38" s="40">
        <f t="shared" si="1"/>
        <v>0</v>
      </c>
      <c r="F38" s="39">
        <f t="shared" si="2"/>
        <v>0</v>
      </c>
      <c r="G38" s="39">
        <f t="shared" si="5"/>
        <v>0</v>
      </c>
      <c r="H38" s="39">
        <f t="shared" si="6"/>
        <v>0</v>
      </c>
      <c r="I38" s="39">
        <f t="shared" si="3"/>
        <v>0</v>
      </c>
      <c r="J38" s="39">
        <f>SUM($H$18:$H38)</f>
        <v>8048.4895724719463</v>
      </c>
    </row>
    <row r="39" spans="1:10">
      <c r="A39" s="36">
        <f>IF(Values_Entered,A38+1,"")</f>
        <v>22</v>
      </c>
      <c r="B39" s="37">
        <f t="shared" si="0"/>
        <v>52079</v>
      </c>
      <c r="C39" s="39">
        <f t="shared" si="4"/>
        <v>0</v>
      </c>
      <c r="D39" s="39">
        <f t="shared" si="7"/>
        <v>17774.897914494395</v>
      </c>
      <c r="E39" s="40">
        <f t="shared" si="1"/>
        <v>0</v>
      </c>
      <c r="F39" s="39">
        <f t="shared" si="2"/>
        <v>0</v>
      </c>
      <c r="G39" s="39">
        <f t="shared" si="5"/>
        <v>0</v>
      </c>
      <c r="H39" s="39">
        <f t="shared" si="6"/>
        <v>0</v>
      </c>
      <c r="I39" s="39">
        <f t="shared" si="3"/>
        <v>0</v>
      </c>
      <c r="J39" s="39">
        <f>SUM($H$18:$H39)</f>
        <v>8048.4895724719463</v>
      </c>
    </row>
    <row r="40" spans="1:10">
      <c r="A40" s="36">
        <f>IF(Values_Entered,A39+1,"")</f>
        <v>23</v>
      </c>
      <c r="B40" s="37">
        <f t="shared" si="0"/>
        <v>52444</v>
      </c>
      <c r="C40" s="39">
        <f t="shared" si="4"/>
        <v>0</v>
      </c>
      <c r="D40" s="39">
        <f t="shared" si="7"/>
        <v>17774.897914494395</v>
      </c>
      <c r="E40" s="40">
        <f t="shared" si="1"/>
        <v>0</v>
      </c>
      <c r="F40" s="39">
        <f t="shared" si="2"/>
        <v>0</v>
      </c>
      <c r="G40" s="39">
        <f t="shared" si="5"/>
        <v>0</v>
      </c>
      <c r="H40" s="39">
        <f t="shared" si="6"/>
        <v>0</v>
      </c>
      <c r="I40" s="39">
        <f t="shared" si="3"/>
        <v>0</v>
      </c>
      <c r="J40" s="39">
        <f>SUM($H$18:$H40)</f>
        <v>8048.4895724719463</v>
      </c>
    </row>
    <row r="41" spans="1:10">
      <c r="A41" s="36">
        <f>IF(Values_Entered,A40+1,"")</f>
        <v>24</v>
      </c>
      <c r="B41" s="37">
        <f t="shared" si="0"/>
        <v>52810</v>
      </c>
      <c r="C41" s="39">
        <f t="shared" si="4"/>
        <v>0</v>
      </c>
      <c r="D41" s="39">
        <f t="shared" si="7"/>
        <v>17774.897914494395</v>
      </c>
      <c r="E41" s="40">
        <f t="shared" si="1"/>
        <v>0</v>
      </c>
      <c r="F41" s="39">
        <f t="shared" si="2"/>
        <v>0</v>
      </c>
      <c r="G41" s="39">
        <f t="shared" si="5"/>
        <v>0</v>
      </c>
      <c r="H41" s="39">
        <f t="shared" si="6"/>
        <v>0</v>
      </c>
      <c r="I41" s="39">
        <f t="shared" si="3"/>
        <v>0</v>
      </c>
      <c r="J41" s="39">
        <f>SUM($H$18:$H41)</f>
        <v>8048.4895724719463</v>
      </c>
    </row>
    <row r="42" spans="1:10">
      <c r="A42" s="36">
        <f>IF(Values_Entered,A41+1,"")</f>
        <v>25</v>
      </c>
      <c r="B42" s="37">
        <f t="shared" si="0"/>
        <v>53175</v>
      </c>
      <c r="C42" s="39">
        <f t="shared" si="4"/>
        <v>0</v>
      </c>
      <c r="D42" s="39">
        <f t="shared" si="7"/>
        <v>17774.897914494395</v>
      </c>
      <c r="E42" s="40">
        <f t="shared" si="1"/>
        <v>0</v>
      </c>
      <c r="F42" s="39">
        <f t="shared" si="2"/>
        <v>0</v>
      </c>
      <c r="G42" s="39">
        <f t="shared" si="5"/>
        <v>0</v>
      </c>
      <c r="H42" s="39">
        <f t="shared" si="6"/>
        <v>0</v>
      </c>
      <c r="I42" s="39">
        <f t="shared" si="3"/>
        <v>0</v>
      </c>
      <c r="J42" s="39">
        <f>SUM($H$18:$H42)</f>
        <v>8048.4895724719463</v>
      </c>
    </row>
    <row r="43" spans="1:10">
      <c r="A43" s="36">
        <f>IF(Values_Entered,A42+1,"")</f>
        <v>26</v>
      </c>
      <c r="B43" s="37">
        <f t="shared" si="0"/>
        <v>53540</v>
      </c>
      <c r="C43" s="39">
        <f t="shared" si="4"/>
        <v>0</v>
      </c>
      <c r="D43" s="39">
        <f t="shared" si="7"/>
        <v>17774.897914494395</v>
      </c>
      <c r="E43" s="40">
        <f t="shared" si="1"/>
        <v>0</v>
      </c>
      <c r="F43" s="39">
        <f t="shared" si="2"/>
        <v>0</v>
      </c>
      <c r="G43" s="39">
        <f t="shared" si="5"/>
        <v>0</v>
      </c>
      <c r="H43" s="39">
        <f t="shared" si="6"/>
        <v>0</v>
      </c>
      <c r="I43" s="39">
        <f t="shared" si="3"/>
        <v>0</v>
      </c>
      <c r="J43" s="39">
        <f>SUM($H$18:$H43)</f>
        <v>8048.4895724719463</v>
      </c>
    </row>
    <row r="44" spans="1:10">
      <c r="A44" s="36">
        <f>IF(Values_Entered,A43+1,"")</f>
        <v>27</v>
      </c>
      <c r="B44" s="37">
        <f t="shared" si="0"/>
        <v>53905</v>
      </c>
      <c r="C44" s="39">
        <f t="shared" si="4"/>
        <v>0</v>
      </c>
      <c r="D44" s="39">
        <f t="shared" si="7"/>
        <v>17774.897914494395</v>
      </c>
      <c r="E44" s="40">
        <f t="shared" si="1"/>
        <v>0</v>
      </c>
      <c r="F44" s="39">
        <f t="shared" si="2"/>
        <v>0</v>
      </c>
      <c r="G44" s="39">
        <f t="shared" si="5"/>
        <v>0</v>
      </c>
      <c r="H44" s="39">
        <f t="shared" si="6"/>
        <v>0</v>
      </c>
      <c r="I44" s="39">
        <f t="shared" si="3"/>
        <v>0</v>
      </c>
      <c r="J44" s="39">
        <f>SUM($H$18:$H44)</f>
        <v>8048.4895724719463</v>
      </c>
    </row>
    <row r="45" spans="1:10">
      <c r="A45" s="36">
        <f>IF(Values_Entered,A44+1,"")</f>
        <v>28</v>
      </c>
      <c r="B45" s="37">
        <f t="shared" si="0"/>
        <v>54271</v>
      </c>
      <c r="C45" s="39">
        <f t="shared" si="4"/>
        <v>0</v>
      </c>
      <c r="D45" s="39">
        <f t="shared" si="7"/>
        <v>17774.897914494395</v>
      </c>
      <c r="E45" s="40">
        <f t="shared" si="1"/>
        <v>0</v>
      </c>
      <c r="F45" s="39">
        <f t="shared" si="2"/>
        <v>0</v>
      </c>
      <c r="G45" s="39">
        <f t="shared" si="5"/>
        <v>0</v>
      </c>
      <c r="H45" s="39">
        <f t="shared" si="6"/>
        <v>0</v>
      </c>
      <c r="I45" s="39">
        <f t="shared" si="3"/>
        <v>0</v>
      </c>
      <c r="J45" s="39">
        <f>SUM($H$18:$H45)</f>
        <v>8048.4895724719463</v>
      </c>
    </row>
    <row r="46" spans="1:10">
      <c r="A46" s="36">
        <f>IF(Values_Entered,A45+1,"")</f>
        <v>29</v>
      </c>
      <c r="B46" s="37">
        <f t="shared" si="0"/>
        <v>54636</v>
      </c>
      <c r="C46" s="39">
        <f t="shared" si="4"/>
        <v>0</v>
      </c>
      <c r="D46" s="39">
        <f t="shared" si="7"/>
        <v>17774.897914494395</v>
      </c>
      <c r="E46" s="40">
        <f t="shared" si="1"/>
        <v>0</v>
      </c>
      <c r="F46" s="39">
        <f t="shared" si="2"/>
        <v>0</v>
      </c>
      <c r="G46" s="39">
        <f t="shared" si="5"/>
        <v>0</v>
      </c>
      <c r="H46" s="39">
        <f t="shared" si="6"/>
        <v>0</v>
      </c>
      <c r="I46" s="39">
        <f t="shared" si="3"/>
        <v>0</v>
      </c>
      <c r="J46" s="39">
        <f>SUM($H$18:$H46)</f>
        <v>8048.4895724719463</v>
      </c>
    </row>
    <row r="47" spans="1:10">
      <c r="A47" s="36">
        <f>IF(Values_Entered,A46+1,"")</f>
        <v>30</v>
      </c>
      <c r="B47" s="37">
        <f t="shared" si="0"/>
        <v>55001</v>
      </c>
      <c r="C47" s="39">
        <f t="shared" si="4"/>
        <v>0</v>
      </c>
      <c r="D47" s="39">
        <f t="shared" si="7"/>
        <v>17774.897914494395</v>
      </c>
      <c r="E47" s="40">
        <f t="shared" si="1"/>
        <v>0</v>
      </c>
      <c r="F47" s="39">
        <f t="shared" si="2"/>
        <v>0</v>
      </c>
      <c r="G47" s="39">
        <f t="shared" si="5"/>
        <v>0</v>
      </c>
      <c r="H47" s="39">
        <f t="shared" si="6"/>
        <v>0</v>
      </c>
      <c r="I47" s="39">
        <f t="shared" si="3"/>
        <v>0</v>
      </c>
      <c r="J47" s="39">
        <f>SUM($H$18:$H47)</f>
        <v>8048.4895724719463</v>
      </c>
    </row>
    <row r="48" spans="1:10">
      <c r="A48" s="36">
        <f>IF(Values_Entered,A47+1,"")</f>
        <v>31</v>
      </c>
      <c r="B48" s="37">
        <f t="shared" si="0"/>
        <v>55366</v>
      </c>
      <c r="C48" s="39">
        <f t="shared" si="4"/>
        <v>0</v>
      </c>
      <c r="D48" s="39">
        <f t="shared" si="7"/>
        <v>17774.897914494395</v>
      </c>
      <c r="E48" s="40">
        <f t="shared" si="1"/>
        <v>0</v>
      </c>
      <c r="F48" s="39">
        <f t="shared" si="2"/>
        <v>0</v>
      </c>
      <c r="G48" s="39">
        <f t="shared" si="5"/>
        <v>0</v>
      </c>
      <c r="H48" s="39">
        <f t="shared" si="6"/>
        <v>0</v>
      </c>
      <c r="I48" s="39">
        <f t="shared" si="3"/>
        <v>0</v>
      </c>
      <c r="J48" s="39">
        <f>SUM($H$18:$H48)</f>
        <v>8048.4895724719463</v>
      </c>
    </row>
    <row r="49" spans="1:10">
      <c r="A49" s="36">
        <f>IF(Values_Entered,A48+1,"")</f>
        <v>32</v>
      </c>
      <c r="B49" s="37">
        <f t="shared" si="0"/>
        <v>55732</v>
      </c>
      <c r="C49" s="39">
        <f t="shared" si="4"/>
        <v>0</v>
      </c>
      <c r="D49" s="39">
        <f t="shared" si="7"/>
        <v>17774.897914494395</v>
      </c>
      <c r="E49" s="40">
        <f t="shared" si="1"/>
        <v>0</v>
      </c>
      <c r="F49" s="39">
        <f t="shared" si="2"/>
        <v>0</v>
      </c>
      <c r="G49" s="39">
        <f t="shared" si="5"/>
        <v>0</v>
      </c>
      <c r="H49" s="39">
        <f t="shared" si="6"/>
        <v>0</v>
      </c>
      <c r="I49" s="39">
        <f t="shared" si="3"/>
        <v>0</v>
      </c>
      <c r="J49" s="39">
        <f>SUM($H$18:$H49)</f>
        <v>8048.4895724719463</v>
      </c>
    </row>
    <row r="50" spans="1:10">
      <c r="A50" s="36">
        <f>IF(Values_Entered,A49+1,"")</f>
        <v>33</v>
      </c>
      <c r="B50" s="37">
        <f t="shared" si="0"/>
        <v>56097</v>
      </c>
      <c r="C50" s="39">
        <f t="shared" si="4"/>
        <v>0</v>
      </c>
      <c r="D50" s="39">
        <f t="shared" si="7"/>
        <v>17774.897914494395</v>
      </c>
      <c r="E50" s="40">
        <f t="shared" si="1"/>
        <v>0</v>
      </c>
      <c r="F50" s="39">
        <f t="shared" si="2"/>
        <v>0</v>
      </c>
      <c r="G50" s="39">
        <f t="shared" si="5"/>
        <v>0</v>
      </c>
      <c r="H50" s="39">
        <f t="shared" si="6"/>
        <v>0</v>
      </c>
      <c r="I50" s="39">
        <f t="shared" si="3"/>
        <v>0</v>
      </c>
      <c r="J50" s="39">
        <f>SUM($H$18:$H50)</f>
        <v>8048.4895724719463</v>
      </c>
    </row>
    <row r="51" spans="1:10">
      <c r="A51" s="36">
        <f>IF(Values_Entered,A50+1,"")</f>
        <v>34</v>
      </c>
      <c r="B51" s="37">
        <f t="shared" si="0"/>
        <v>56462</v>
      </c>
      <c r="C51" s="39">
        <f t="shared" si="4"/>
        <v>0</v>
      </c>
      <c r="D51" s="39">
        <f t="shared" si="7"/>
        <v>17774.897914494395</v>
      </c>
      <c r="E51" s="40">
        <f t="shared" si="1"/>
        <v>0</v>
      </c>
      <c r="F51" s="39">
        <f t="shared" si="2"/>
        <v>0</v>
      </c>
      <c r="G51" s="39">
        <f t="shared" si="5"/>
        <v>0</v>
      </c>
      <c r="H51" s="39">
        <f t="shared" si="6"/>
        <v>0</v>
      </c>
      <c r="I51" s="39">
        <f t="shared" si="3"/>
        <v>0</v>
      </c>
      <c r="J51" s="39">
        <f>SUM($H$18:$H51)</f>
        <v>8048.4895724719463</v>
      </c>
    </row>
    <row r="52" spans="1:10">
      <c r="A52" s="36">
        <f>IF(Values_Entered,A51+1,"")</f>
        <v>35</v>
      </c>
      <c r="B52" s="37">
        <f t="shared" si="0"/>
        <v>56827</v>
      </c>
      <c r="C52" s="39">
        <f t="shared" si="4"/>
        <v>0</v>
      </c>
      <c r="D52" s="39">
        <f t="shared" si="7"/>
        <v>17774.897914494395</v>
      </c>
      <c r="E52" s="40">
        <f t="shared" si="1"/>
        <v>0</v>
      </c>
      <c r="F52" s="39">
        <f t="shared" si="2"/>
        <v>0</v>
      </c>
      <c r="G52" s="39">
        <f t="shared" si="5"/>
        <v>0</v>
      </c>
      <c r="H52" s="39">
        <f t="shared" si="6"/>
        <v>0</v>
      </c>
      <c r="I52" s="39">
        <f t="shared" si="3"/>
        <v>0</v>
      </c>
      <c r="J52" s="39">
        <f>SUM($H$18:$H52)</f>
        <v>8048.4895724719463</v>
      </c>
    </row>
    <row r="53" spans="1:10">
      <c r="A53" s="36">
        <f>IF(Values_Entered,A52+1,"")</f>
        <v>36</v>
      </c>
      <c r="B53" s="37">
        <f t="shared" si="0"/>
        <v>57193</v>
      </c>
      <c r="C53" s="39">
        <f t="shared" si="4"/>
        <v>0</v>
      </c>
      <c r="D53" s="39">
        <f t="shared" si="7"/>
        <v>17774.897914494395</v>
      </c>
      <c r="E53" s="40">
        <f t="shared" si="1"/>
        <v>0</v>
      </c>
      <c r="F53" s="39">
        <f t="shared" si="2"/>
        <v>0</v>
      </c>
      <c r="G53" s="39">
        <f t="shared" si="5"/>
        <v>0</v>
      </c>
      <c r="H53" s="39">
        <f t="shared" si="6"/>
        <v>0</v>
      </c>
      <c r="I53" s="39">
        <f t="shared" si="3"/>
        <v>0</v>
      </c>
      <c r="J53" s="39">
        <f>SUM($H$18:$H53)</f>
        <v>8048.4895724719463</v>
      </c>
    </row>
    <row r="54" spans="1:10">
      <c r="A54" s="36">
        <f>IF(Values_Entered,A53+1,"")</f>
        <v>37</v>
      </c>
      <c r="B54" s="37">
        <f t="shared" si="0"/>
        <v>57558</v>
      </c>
      <c r="C54" s="39">
        <f t="shared" si="4"/>
        <v>0</v>
      </c>
      <c r="D54" s="39">
        <f t="shared" si="7"/>
        <v>17774.897914494395</v>
      </c>
      <c r="E54" s="40">
        <f t="shared" si="1"/>
        <v>0</v>
      </c>
      <c r="F54" s="39">
        <f t="shared" si="2"/>
        <v>0</v>
      </c>
      <c r="G54" s="39">
        <f t="shared" si="5"/>
        <v>0</v>
      </c>
      <c r="H54" s="39">
        <f t="shared" si="6"/>
        <v>0</v>
      </c>
      <c r="I54" s="39">
        <f t="shared" si="3"/>
        <v>0</v>
      </c>
      <c r="J54" s="39">
        <f>SUM($H$18:$H54)</f>
        <v>8048.4895724719463</v>
      </c>
    </row>
    <row r="55" spans="1:10">
      <c r="A55" s="36">
        <f>IF(Values_Entered,A54+1,"")</f>
        <v>38</v>
      </c>
      <c r="B55" s="37">
        <f t="shared" si="0"/>
        <v>57923</v>
      </c>
      <c r="C55" s="39">
        <f t="shared" si="4"/>
        <v>0</v>
      </c>
      <c r="D55" s="39">
        <f t="shared" si="7"/>
        <v>17774.897914494395</v>
      </c>
      <c r="E55" s="40">
        <f t="shared" si="1"/>
        <v>0</v>
      </c>
      <c r="F55" s="39">
        <f t="shared" si="2"/>
        <v>0</v>
      </c>
      <c r="G55" s="39">
        <f t="shared" si="5"/>
        <v>0</v>
      </c>
      <c r="H55" s="39">
        <f t="shared" si="6"/>
        <v>0</v>
      </c>
      <c r="I55" s="39">
        <f t="shared" si="3"/>
        <v>0</v>
      </c>
      <c r="J55" s="39">
        <f>SUM($H$18:$H55)</f>
        <v>8048.4895724719463</v>
      </c>
    </row>
    <row r="56" spans="1:10">
      <c r="A56" s="36">
        <f>IF(Values_Entered,A55+1,"")</f>
        <v>39</v>
      </c>
      <c r="B56" s="37">
        <f t="shared" si="0"/>
        <v>58288</v>
      </c>
      <c r="C56" s="39">
        <f t="shared" si="4"/>
        <v>0</v>
      </c>
      <c r="D56" s="39">
        <f t="shared" si="7"/>
        <v>17774.897914494395</v>
      </c>
      <c r="E56" s="40">
        <f t="shared" si="1"/>
        <v>0</v>
      </c>
      <c r="F56" s="39">
        <f t="shared" si="2"/>
        <v>0</v>
      </c>
      <c r="G56" s="39">
        <f t="shared" si="5"/>
        <v>0</v>
      </c>
      <c r="H56" s="39">
        <f t="shared" si="6"/>
        <v>0</v>
      </c>
      <c r="I56" s="39">
        <f t="shared" si="3"/>
        <v>0</v>
      </c>
      <c r="J56" s="39">
        <f>SUM($H$18:$H56)</f>
        <v>8048.4895724719463</v>
      </c>
    </row>
    <row r="57" spans="1:10">
      <c r="A57" s="36">
        <f>IF(Values_Entered,A56+1,"")</f>
        <v>40</v>
      </c>
      <c r="B57" s="37">
        <f t="shared" si="0"/>
        <v>58654</v>
      </c>
      <c r="C57" s="39">
        <f t="shared" si="4"/>
        <v>0</v>
      </c>
      <c r="D57" s="39">
        <f t="shared" si="7"/>
        <v>17774.897914494395</v>
      </c>
      <c r="E57" s="40">
        <f t="shared" si="1"/>
        <v>0</v>
      </c>
      <c r="F57" s="39">
        <f t="shared" si="2"/>
        <v>0</v>
      </c>
      <c r="G57" s="39">
        <f t="shared" si="5"/>
        <v>0</v>
      </c>
      <c r="H57" s="39">
        <f t="shared" si="6"/>
        <v>0</v>
      </c>
      <c r="I57" s="39">
        <f t="shared" si="3"/>
        <v>0</v>
      </c>
      <c r="J57" s="39">
        <f>SUM($H$18:$H57)</f>
        <v>8048.4895724719463</v>
      </c>
    </row>
    <row r="58" spans="1:10">
      <c r="A58" s="36">
        <f>IF(Values_Entered,A57+1,"")</f>
        <v>41</v>
      </c>
      <c r="B58" s="37">
        <f t="shared" si="0"/>
        <v>59019</v>
      </c>
      <c r="C58" s="39">
        <f t="shared" si="4"/>
        <v>0</v>
      </c>
      <c r="D58" s="39">
        <f t="shared" si="7"/>
        <v>17774.897914494395</v>
      </c>
      <c r="E58" s="40">
        <f t="shared" si="1"/>
        <v>0</v>
      </c>
      <c r="F58" s="39">
        <f t="shared" si="2"/>
        <v>0</v>
      </c>
      <c r="G58" s="39">
        <f t="shared" si="5"/>
        <v>0</v>
      </c>
      <c r="H58" s="39">
        <f t="shared" si="6"/>
        <v>0</v>
      </c>
      <c r="I58" s="39">
        <f t="shared" si="3"/>
        <v>0</v>
      </c>
      <c r="J58" s="39">
        <f>SUM($H$18:$H58)</f>
        <v>8048.4895724719463</v>
      </c>
    </row>
    <row r="59" spans="1:10">
      <c r="A59" s="36">
        <f>IF(Values_Entered,A58+1,"")</f>
        <v>42</v>
      </c>
      <c r="B59" s="37">
        <f t="shared" si="0"/>
        <v>59384</v>
      </c>
      <c r="C59" s="39">
        <f t="shared" si="4"/>
        <v>0</v>
      </c>
      <c r="D59" s="39">
        <f t="shared" si="7"/>
        <v>17774.897914494395</v>
      </c>
      <c r="E59" s="40">
        <f t="shared" si="1"/>
        <v>0</v>
      </c>
      <c r="F59" s="39">
        <f t="shared" si="2"/>
        <v>0</v>
      </c>
      <c r="G59" s="39">
        <f t="shared" si="5"/>
        <v>0</v>
      </c>
      <c r="H59" s="39">
        <f t="shared" si="6"/>
        <v>0</v>
      </c>
      <c r="I59" s="39">
        <f t="shared" si="3"/>
        <v>0</v>
      </c>
      <c r="J59" s="39">
        <f>SUM($H$18:$H59)</f>
        <v>8048.4895724719463</v>
      </c>
    </row>
    <row r="60" spans="1:10">
      <c r="A60" s="36">
        <f>IF(Values_Entered,A59+1,"")</f>
        <v>43</v>
      </c>
      <c r="B60" s="37">
        <f t="shared" si="0"/>
        <v>59749</v>
      </c>
      <c r="C60" s="39">
        <f t="shared" si="4"/>
        <v>0</v>
      </c>
      <c r="D60" s="39">
        <f t="shared" si="7"/>
        <v>17774.897914494395</v>
      </c>
      <c r="E60" s="40">
        <f t="shared" si="1"/>
        <v>0</v>
      </c>
      <c r="F60" s="39">
        <f t="shared" si="2"/>
        <v>0</v>
      </c>
      <c r="G60" s="39">
        <f t="shared" si="5"/>
        <v>0</v>
      </c>
      <c r="H60" s="39">
        <f t="shared" si="6"/>
        <v>0</v>
      </c>
      <c r="I60" s="39">
        <f t="shared" si="3"/>
        <v>0</v>
      </c>
      <c r="J60" s="39">
        <f>SUM($H$18:$H60)</f>
        <v>8048.4895724719463</v>
      </c>
    </row>
    <row r="61" spans="1:10">
      <c r="A61" s="36">
        <f>IF(Values_Entered,A60+1,"")</f>
        <v>44</v>
      </c>
      <c r="B61" s="37">
        <f t="shared" si="0"/>
        <v>60115</v>
      </c>
      <c r="C61" s="39">
        <f t="shared" si="4"/>
        <v>0</v>
      </c>
      <c r="D61" s="39">
        <f t="shared" si="7"/>
        <v>17774.897914494395</v>
      </c>
      <c r="E61" s="40">
        <f t="shared" si="1"/>
        <v>0</v>
      </c>
      <c r="F61" s="39">
        <f t="shared" si="2"/>
        <v>0</v>
      </c>
      <c r="G61" s="39">
        <f t="shared" si="5"/>
        <v>0</v>
      </c>
      <c r="H61" s="39">
        <f t="shared" si="6"/>
        <v>0</v>
      </c>
      <c r="I61" s="39">
        <f t="shared" si="3"/>
        <v>0</v>
      </c>
      <c r="J61" s="39">
        <f>SUM($H$18:$H61)</f>
        <v>8048.4895724719463</v>
      </c>
    </row>
    <row r="62" spans="1:10">
      <c r="A62" s="36">
        <f>IF(Values_Entered,A61+1,"")</f>
        <v>45</v>
      </c>
      <c r="B62" s="37">
        <f t="shared" si="0"/>
        <v>60480</v>
      </c>
      <c r="C62" s="39">
        <f t="shared" si="4"/>
        <v>0</v>
      </c>
      <c r="D62" s="39">
        <f t="shared" si="7"/>
        <v>17774.897914494395</v>
      </c>
      <c r="E62" s="40">
        <f t="shared" si="1"/>
        <v>0</v>
      </c>
      <c r="F62" s="39">
        <f t="shared" si="2"/>
        <v>0</v>
      </c>
      <c r="G62" s="39">
        <f t="shared" si="5"/>
        <v>0</v>
      </c>
      <c r="H62" s="39">
        <f t="shared" si="6"/>
        <v>0</v>
      </c>
      <c r="I62" s="39">
        <f t="shared" si="3"/>
        <v>0</v>
      </c>
      <c r="J62" s="39">
        <f>SUM($H$18:$H62)</f>
        <v>8048.4895724719463</v>
      </c>
    </row>
    <row r="63" spans="1:10">
      <c r="A63" s="36">
        <f>IF(Values_Entered,A62+1,"")</f>
        <v>46</v>
      </c>
      <c r="B63" s="37">
        <f t="shared" si="0"/>
        <v>60845</v>
      </c>
      <c r="C63" s="39">
        <f t="shared" si="4"/>
        <v>0</v>
      </c>
      <c r="D63" s="39">
        <f t="shared" si="7"/>
        <v>17774.897914494395</v>
      </c>
      <c r="E63" s="40">
        <f t="shared" si="1"/>
        <v>0</v>
      </c>
      <c r="F63" s="39">
        <f t="shared" si="2"/>
        <v>0</v>
      </c>
      <c r="G63" s="39">
        <f t="shared" si="5"/>
        <v>0</v>
      </c>
      <c r="H63" s="39">
        <f t="shared" si="6"/>
        <v>0</v>
      </c>
      <c r="I63" s="39">
        <f t="shared" si="3"/>
        <v>0</v>
      </c>
      <c r="J63" s="39">
        <f>SUM($H$18:$H63)</f>
        <v>8048.4895724719463</v>
      </c>
    </row>
    <row r="64" spans="1:10">
      <c r="A64" s="36">
        <f>IF(Values_Entered,A63+1,"")</f>
        <v>47</v>
      </c>
      <c r="B64" s="37">
        <f t="shared" si="0"/>
        <v>61210</v>
      </c>
      <c r="C64" s="39">
        <f t="shared" si="4"/>
        <v>0</v>
      </c>
      <c r="D64" s="39">
        <f t="shared" si="7"/>
        <v>17774.897914494395</v>
      </c>
      <c r="E64" s="40">
        <f t="shared" si="1"/>
        <v>0</v>
      </c>
      <c r="F64" s="39">
        <f t="shared" si="2"/>
        <v>0</v>
      </c>
      <c r="G64" s="39">
        <f t="shared" si="5"/>
        <v>0</v>
      </c>
      <c r="H64" s="39">
        <f t="shared" si="6"/>
        <v>0</v>
      </c>
      <c r="I64" s="39">
        <f t="shared" si="3"/>
        <v>0</v>
      </c>
      <c r="J64" s="39">
        <f>SUM($H$18:$H64)</f>
        <v>8048.4895724719463</v>
      </c>
    </row>
    <row r="65" spans="1:10">
      <c r="A65" s="36">
        <f>IF(Values_Entered,A64+1,"")</f>
        <v>48</v>
      </c>
      <c r="B65" s="37">
        <f t="shared" si="0"/>
        <v>61576</v>
      </c>
      <c r="C65" s="39">
        <f t="shared" si="4"/>
        <v>0</v>
      </c>
      <c r="D65" s="39">
        <f t="shared" si="7"/>
        <v>17774.897914494395</v>
      </c>
      <c r="E65" s="40">
        <f t="shared" si="1"/>
        <v>0</v>
      </c>
      <c r="F65" s="39">
        <f t="shared" si="2"/>
        <v>0</v>
      </c>
      <c r="G65" s="39">
        <f t="shared" si="5"/>
        <v>0</v>
      </c>
      <c r="H65" s="39">
        <f t="shared" si="6"/>
        <v>0</v>
      </c>
      <c r="I65" s="39">
        <f t="shared" si="3"/>
        <v>0</v>
      </c>
      <c r="J65" s="39">
        <f>SUM($H$18:$H65)</f>
        <v>8048.4895724719463</v>
      </c>
    </row>
    <row r="66" spans="1:10">
      <c r="A66" s="36">
        <f>IF(Values_Entered,A65+1,"")</f>
        <v>49</v>
      </c>
      <c r="B66" s="37">
        <f t="shared" si="0"/>
        <v>61941</v>
      </c>
      <c r="C66" s="39">
        <f t="shared" si="4"/>
        <v>0</v>
      </c>
      <c r="D66" s="39">
        <f t="shared" si="7"/>
        <v>17774.897914494395</v>
      </c>
      <c r="E66" s="40">
        <f t="shared" si="1"/>
        <v>0</v>
      </c>
      <c r="F66" s="39">
        <f t="shared" si="2"/>
        <v>0</v>
      </c>
      <c r="G66" s="39">
        <f t="shared" si="5"/>
        <v>0</v>
      </c>
      <c r="H66" s="39">
        <f t="shared" si="6"/>
        <v>0</v>
      </c>
      <c r="I66" s="39">
        <f t="shared" si="3"/>
        <v>0</v>
      </c>
      <c r="J66" s="39">
        <f>SUM($H$18:$H66)</f>
        <v>8048.4895724719463</v>
      </c>
    </row>
    <row r="67" spans="1:10">
      <c r="A67" s="36">
        <f>IF(Values_Entered,A66+1,"")</f>
        <v>50</v>
      </c>
      <c r="B67" s="37">
        <f t="shared" si="0"/>
        <v>62306</v>
      </c>
      <c r="C67" s="39">
        <f t="shared" si="4"/>
        <v>0</v>
      </c>
      <c r="D67" s="39">
        <f t="shared" si="7"/>
        <v>17774.897914494395</v>
      </c>
      <c r="E67" s="40">
        <f t="shared" si="1"/>
        <v>0</v>
      </c>
      <c r="F67" s="39">
        <f t="shared" si="2"/>
        <v>0</v>
      </c>
      <c r="G67" s="39">
        <f t="shared" si="5"/>
        <v>0</v>
      </c>
      <c r="H67" s="39">
        <f t="shared" si="6"/>
        <v>0</v>
      </c>
      <c r="I67" s="39">
        <f t="shared" si="3"/>
        <v>0</v>
      </c>
      <c r="J67" s="39">
        <f>SUM($H$18:$H67)</f>
        <v>8048.4895724719463</v>
      </c>
    </row>
    <row r="68" spans="1:10">
      <c r="A68" s="36">
        <f>IF(Values_Entered,A67+1,"")</f>
        <v>51</v>
      </c>
      <c r="B68" s="37">
        <f t="shared" si="0"/>
        <v>62671</v>
      </c>
      <c r="C68" s="39">
        <f t="shared" si="4"/>
        <v>0</v>
      </c>
      <c r="D68" s="39">
        <f t="shared" si="7"/>
        <v>17774.897914494395</v>
      </c>
      <c r="E68" s="40">
        <f t="shared" si="1"/>
        <v>0</v>
      </c>
      <c r="F68" s="39">
        <f t="shared" si="2"/>
        <v>0</v>
      </c>
      <c r="G68" s="39">
        <f t="shared" si="5"/>
        <v>0</v>
      </c>
      <c r="H68" s="39">
        <f t="shared" si="6"/>
        <v>0</v>
      </c>
      <c r="I68" s="39">
        <f t="shared" si="3"/>
        <v>0</v>
      </c>
      <c r="J68" s="39">
        <f>SUM($H$18:$H68)</f>
        <v>8048.4895724719463</v>
      </c>
    </row>
    <row r="69" spans="1:10">
      <c r="A69" s="36">
        <f>IF(Values_Entered,A68+1,"")</f>
        <v>52</v>
      </c>
      <c r="B69" s="37">
        <f t="shared" si="0"/>
        <v>63037</v>
      </c>
      <c r="C69" s="39">
        <f t="shared" si="4"/>
        <v>0</v>
      </c>
      <c r="D69" s="39">
        <f t="shared" si="7"/>
        <v>17774.897914494395</v>
      </c>
      <c r="E69" s="40">
        <f t="shared" si="1"/>
        <v>0</v>
      </c>
      <c r="F69" s="39">
        <f t="shared" si="2"/>
        <v>0</v>
      </c>
      <c r="G69" s="39">
        <f t="shared" si="5"/>
        <v>0</v>
      </c>
      <c r="H69" s="39">
        <f t="shared" si="6"/>
        <v>0</v>
      </c>
      <c r="I69" s="39">
        <f t="shared" si="3"/>
        <v>0</v>
      </c>
      <c r="J69" s="39">
        <f>SUM($H$18:$H69)</f>
        <v>8048.4895724719463</v>
      </c>
    </row>
    <row r="70" spans="1:10">
      <c r="A70" s="36">
        <f>IF(Values_Entered,A69+1,"")</f>
        <v>53</v>
      </c>
      <c r="B70" s="37">
        <f t="shared" si="0"/>
        <v>63402</v>
      </c>
      <c r="C70" s="39">
        <f t="shared" si="4"/>
        <v>0</v>
      </c>
      <c r="D70" s="39">
        <f t="shared" si="7"/>
        <v>17774.897914494395</v>
      </c>
      <c r="E70" s="40">
        <f t="shared" si="1"/>
        <v>0</v>
      </c>
      <c r="F70" s="39">
        <f t="shared" si="2"/>
        <v>0</v>
      </c>
      <c r="G70" s="39">
        <f t="shared" si="5"/>
        <v>0</v>
      </c>
      <c r="H70" s="39">
        <f t="shared" si="6"/>
        <v>0</v>
      </c>
      <c r="I70" s="39">
        <f t="shared" si="3"/>
        <v>0</v>
      </c>
      <c r="J70" s="39">
        <f>SUM($H$18:$H70)</f>
        <v>8048.4895724719463</v>
      </c>
    </row>
    <row r="71" spans="1:10">
      <c r="A71" s="36">
        <f>IF(Values_Entered,A70+1,"")</f>
        <v>54</v>
      </c>
      <c r="B71" s="37">
        <f t="shared" si="0"/>
        <v>63767</v>
      </c>
      <c r="C71" s="39">
        <f t="shared" si="4"/>
        <v>0</v>
      </c>
      <c r="D71" s="39">
        <f t="shared" si="7"/>
        <v>17774.897914494395</v>
      </c>
      <c r="E71" s="40">
        <f t="shared" si="1"/>
        <v>0</v>
      </c>
      <c r="F71" s="39">
        <f t="shared" si="2"/>
        <v>0</v>
      </c>
      <c r="G71" s="39">
        <f t="shared" si="5"/>
        <v>0</v>
      </c>
      <c r="H71" s="39">
        <f t="shared" si="6"/>
        <v>0</v>
      </c>
      <c r="I71" s="39">
        <f t="shared" si="3"/>
        <v>0</v>
      </c>
      <c r="J71" s="39">
        <f>SUM($H$18:$H71)</f>
        <v>8048.4895724719463</v>
      </c>
    </row>
    <row r="72" spans="1:10">
      <c r="A72" s="36">
        <f>IF(Values_Entered,A71+1,"")</f>
        <v>55</v>
      </c>
      <c r="B72" s="37">
        <f t="shared" si="0"/>
        <v>64132</v>
      </c>
      <c r="C72" s="39">
        <f t="shared" si="4"/>
        <v>0</v>
      </c>
      <c r="D72" s="39">
        <f t="shared" si="7"/>
        <v>17774.897914494395</v>
      </c>
      <c r="E72" s="40">
        <f t="shared" si="1"/>
        <v>0</v>
      </c>
      <c r="F72" s="39">
        <f t="shared" si="2"/>
        <v>0</v>
      </c>
      <c r="G72" s="39">
        <f t="shared" si="5"/>
        <v>0</v>
      </c>
      <c r="H72" s="39">
        <f t="shared" si="6"/>
        <v>0</v>
      </c>
      <c r="I72" s="39">
        <f t="shared" si="3"/>
        <v>0</v>
      </c>
      <c r="J72" s="39">
        <f>SUM($H$18:$H72)</f>
        <v>8048.4895724719463</v>
      </c>
    </row>
    <row r="73" spans="1:10">
      <c r="A73" s="36">
        <f>IF(Values_Entered,A72+1,"")</f>
        <v>56</v>
      </c>
      <c r="B73" s="37">
        <f t="shared" si="0"/>
        <v>64498</v>
      </c>
      <c r="C73" s="39">
        <f t="shared" si="4"/>
        <v>0</v>
      </c>
      <c r="D73" s="39">
        <f t="shared" si="7"/>
        <v>17774.897914494395</v>
      </c>
      <c r="E73" s="40">
        <f t="shared" si="1"/>
        <v>0</v>
      </c>
      <c r="F73" s="39">
        <f t="shared" si="2"/>
        <v>0</v>
      </c>
      <c r="G73" s="39">
        <f t="shared" si="5"/>
        <v>0</v>
      </c>
      <c r="H73" s="39">
        <f t="shared" si="6"/>
        <v>0</v>
      </c>
      <c r="I73" s="39">
        <f t="shared" si="3"/>
        <v>0</v>
      </c>
      <c r="J73" s="39">
        <f>SUM($H$18:$H73)</f>
        <v>8048.4895724719463</v>
      </c>
    </row>
    <row r="74" spans="1:10">
      <c r="A74" s="36">
        <f>IF(Values_Entered,A73+1,"")</f>
        <v>57</v>
      </c>
      <c r="B74" s="37">
        <f t="shared" si="0"/>
        <v>64863</v>
      </c>
      <c r="C74" s="39">
        <f t="shared" si="4"/>
        <v>0</v>
      </c>
      <c r="D74" s="39">
        <f t="shared" si="7"/>
        <v>17774.897914494395</v>
      </c>
      <c r="E74" s="40">
        <f t="shared" si="1"/>
        <v>0</v>
      </c>
      <c r="F74" s="39">
        <f t="shared" si="2"/>
        <v>0</v>
      </c>
      <c r="G74" s="39">
        <f t="shared" si="5"/>
        <v>0</v>
      </c>
      <c r="H74" s="39">
        <f t="shared" si="6"/>
        <v>0</v>
      </c>
      <c r="I74" s="39">
        <f t="shared" si="3"/>
        <v>0</v>
      </c>
      <c r="J74" s="39">
        <f>SUM($H$18:$H74)</f>
        <v>8048.4895724719463</v>
      </c>
    </row>
    <row r="75" spans="1:10">
      <c r="A75" s="36">
        <f>IF(Values_Entered,A74+1,"")</f>
        <v>58</v>
      </c>
      <c r="B75" s="37">
        <f t="shared" si="0"/>
        <v>65228</v>
      </c>
      <c r="C75" s="39">
        <f t="shared" si="4"/>
        <v>0</v>
      </c>
      <c r="D75" s="39">
        <f t="shared" si="7"/>
        <v>17774.897914494395</v>
      </c>
      <c r="E75" s="40">
        <f t="shared" si="1"/>
        <v>0</v>
      </c>
      <c r="F75" s="39">
        <f t="shared" si="2"/>
        <v>0</v>
      </c>
      <c r="G75" s="39">
        <f t="shared" si="5"/>
        <v>0</v>
      </c>
      <c r="H75" s="39">
        <f t="shared" si="6"/>
        <v>0</v>
      </c>
      <c r="I75" s="39">
        <f t="shared" si="3"/>
        <v>0</v>
      </c>
      <c r="J75" s="39">
        <f>SUM($H$18:$H75)</f>
        <v>8048.4895724719463</v>
      </c>
    </row>
    <row r="76" spans="1:10">
      <c r="A76" s="36">
        <f>IF(Values_Entered,A75+1,"")</f>
        <v>59</v>
      </c>
      <c r="B76" s="37">
        <f t="shared" si="0"/>
        <v>65593</v>
      </c>
      <c r="C76" s="39">
        <f t="shared" si="4"/>
        <v>0</v>
      </c>
      <c r="D76" s="39">
        <f t="shared" si="7"/>
        <v>17774.897914494395</v>
      </c>
      <c r="E76" s="40">
        <f t="shared" si="1"/>
        <v>0</v>
      </c>
      <c r="F76" s="39">
        <f t="shared" si="2"/>
        <v>0</v>
      </c>
      <c r="G76" s="39">
        <f t="shared" si="5"/>
        <v>0</v>
      </c>
      <c r="H76" s="39">
        <f t="shared" si="6"/>
        <v>0</v>
      </c>
      <c r="I76" s="39">
        <f t="shared" si="3"/>
        <v>0</v>
      </c>
      <c r="J76" s="39">
        <f>SUM($H$18:$H76)</f>
        <v>8048.4895724719463</v>
      </c>
    </row>
    <row r="77" spans="1:10">
      <c r="A77" s="36">
        <f>IF(Values_Entered,A76+1,"")</f>
        <v>60</v>
      </c>
      <c r="B77" s="37">
        <f t="shared" si="0"/>
        <v>65959</v>
      </c>
      <c r="C77" s="39">
        <f t="shared" si="4"/>
        <v>0</v>
      </c>
      <c r="D77" s="39">
        <f t="shared" si="7"/>
        <v>17774.897914494395</v>
      </c>
      <c r="E77" s="40">
        <f t="shared" si="1"/>
        <v>0</v>
      </c>
      <c r="F77" s="39">
        <f t="shared" si="2"/>
        <v>0</v>
      </c>
      <c r="G77" s="39">
        <f t="shared" si="5"/>
        <v>0</v>
      </c>
      <c r="H77" s="39">
        <f t="shared" si="6"/>
        <v>0</v>
      </c>
      <c r="I77" s="39">
        <f t="shared" si="3"/>
        <v>0</v>
      </c>
      <c r="J77" s="39">
        <f>SUM($H$18:$H77)</f>
        <v>8048.4895724719463</v>
      </c>
    </row>
    <row r="78" spans="1:10">
      <c r="A78" s="36">
        <f>IF(Values_Entered,A77+1,"")</f>
        <v>61</v>
      </c>
      <c r="B78" s="37">
        <f t="shared" si="0"/>
        <v>66324</v>
      </c>
      <c r="C78" s="39">
        <f t="shared" si="4"/>
        <v>0</v>
      </c>
      <c r="D78" s="39">
        <f t="shared" si="7"/>
        <v>17774.897914494395</v>
      </c>
      <c r="E78" s="40">
        <f t="shared" si="1"/>
        <v>0</v>
      </c>
      <c r="F78" s="39">
        <f t="shared" si="2"/>
        <v>0</v>
      </c>
      <c r="G78" s="39">
        <f t="shared" si="5"/>
        <v>0</v>
      </c>
      <c r="H78" s="39">
        <f t="shared" si="6"/>
        <v>0</v>
      </c>
      <c r="I78" s="39">
        <f t="shared" si="3"/>
        <v>0</v>
      </c>
      <c r="J78" s="39">
        <f>SUM($H$18:$H78)</f>
        <v>8048.4895724719463</v>
      </c>
    </row>
    <row r="79" spans="1:10">
      <c r="A79" s="36">
        <f>IF(Values_Entered,A78+1,"")</f>
        <v>62</v>
      </c>
      <c r="B79" s="37">
        <f t="shared" si="0"/>
        <v>66689</v>
      </c>
      <c r="C79" s="39">
        <f t="shared" si="4"/>
        <v>0</v>
      </c>
      <c r="D79" s="39">
        <f t="shared" si="7"/>
        <v>17774.897914494395</v>
      </c>
      <c r="E79" s="40">
        <f t="shared" si="1"/>
        <v>0</v>
      </c>
      <c r="F79" s="39">
        <f t="shared" si="2"/>
        <v>0</v>
      </c>
      <c r="G79" s="39">
        <f t="shared" si="5"/>
        <v>0</v>
      </c>
      <c r="H79" s="39">
        <f t="shared" si="6"/>
        <v>0</v>
      </c>
      <c r="I79" s="39">
        <f t="shared" si="3"/>
        <v>0</v>
      </c>
      <c r="J79" s="39">
        <f>SUM($H$18:$H79)</f>
        <v>8048.4895724719463</v>
      </c>
    </row>
    <row r="80" spans="1:10">
      <c r="A80" s="36">
        <f>IF(Values_Entered,A79+1,"")</f>
        <v>63</v>
      </c>
      <c r="B80" s="37">
        <f t="shared" si="0"/>
        <v>67054</v>
      </c>
      <c r="C80" s="39">
        <f t="shared" si="4"/>
        <v>0</v>
      </c>
      <c r="D80" s="39">
        <f t="shared" si="7"/>
        <v>17774.897914494395</v>
      </c>
      <c r="E80" s="40">
        <f t="shared" si="1"/>
        <v>0</v>
      </c>
      <c r="F80" s="39">
        <f t="shared" si="2"/>
        <v>0</v>
      </c>
      <c r="G80" s="39">
        <f t="shared" si="5"/>
        <v>0</v>
      </c>
      <c r="H80" s="39">
        <f t="shared" si="6"/>
        <v>0</v>
      </c>
      <c r="I80" s="39">
        <f t="shared" si="3"/>
        <v>0</v>
      </c>
      <c r="J80" s="39">
        <f>SUM($H$18:$H80)</f>
        <v>8048.4895724719463</v>
      </c>
    </row>
    <row r="81" spans="1:10">
      <c r="A81" s="36">
        <f>IF(Values_Entered,A80+1,"")</f>
        <v>64</v>
      </c>
      <c r="B81" s="37">
        <f t="shared" si="0"/>
        <v>67420</v>
      </c>
      <c r="C81" s="39">
        <f t="shared" si="4"/>
        <v>0</v>
      </c>
      <c r="D81" s="39">
        <f t="shared" si="7"/>
        <v>17774.897914494395</v>
      </c>
      <c r="E81" s="40">
        <f t="shared" si="1"/>
        <v>0</v>
      </c>
      <c r="F81" s="39">
        <f t="shared" si="2"/>
        <v>0</v>
      </c>
      <c r="G81" s="39">
        <f t="shared" si="5"/>
        <v>0</v>
      </c>
      <c r="H81" s="39">
        <f t="shared" si="6"/>
        <v>0</v>
      </c>
      <c r="I81" s="39">
        <f t="shared" si="3"/>
        <v>0</v>
      </c>
      <c r="J81" s="39">
        <f>SUM($H$18:$H81)</f>
        <v>8048.4895724719463</v>
      </c>
    </row>
    <row r="82" spans="1:10">
      <c r="A82" s="36">
        <f>IF(Values_Entered,A81+1,"")</f>
        <v>65</v>
      </c>
      <c r="B82" s="37">
        <f t="shared" ref="B82:B145" si="8">IF(Pay_Num&lt;&gt;"",DATE(YEAR(Loan_Start),MONTH(Loan_Start)+(Pay_Num)*12/Num_Pmt_Per_Year,DAY(Loan_Start)),"")</f>
        <v>67785</v>
      </c>
      <c r="C82" s="39">
        <f t="shared" si="4"/>
        <v>0</v>
      </c>
      <c r="D82" s="39">
        <f t="shared" si="7"/>
        <v>17774.897914494395</v>
      </c>
      <c r="E82" s="40">
        <f t="shared" ref="E82:E145" si="9">IF(AND(Pay_Num&lt;&gt;"",Sched_Pay+Scheduled_Extra_Payments&lt;Beg_Bal),Scheduled_Extra_Payments,IF(AND(Pay_Num&lt;&gt;"",Beg_Bal-Sched_Pay&gt;0),Beg_Bal-Sched_Pay,IF(Pay_Num&lt;&gt;"",0,"")))</f>
        <v>0</v>
      </c>
      <c r="F82" s="39">
        <f t="shared" ref="F82:F145" si="10">IF(AND(Pay_Num&lt;&gt;"",Sched_Pay+Extra_Pay&lt;Beg_Bal),Sched_Pay+Extra_Pay,IF(Pay_Num&lt;&gt;"",Beg_Bal,""))</f>
        <v>0</v>
      </c>
      <c r="G82" s="39">
        <f t="shared" si="5"/>
        <v>0</v>
      </c>
      <c r="H82" s="39">
        <f t="shared" si="6"/>
        <v>0</v>
      </c>
      <c r="I82" s="39">
        <f t="shared" ref="I82:I145" si="11">IF(AND(Pay_Num&lt;&gt;"",Sched_Pay+Extra_Pay&lt;Beg_Bal),Beg_Bal-Princ,IF(Pay_Num&lt;&gt;"",0,""))</f>
        <v>0</v>
      </c>
      <c r="J82" s="39">
        <f>SUM($H$18:$H82)</f>
        <v>8048.4895724719463</v>
      </c>
    </row>
    <row r="83" spans="1:10">
      <c r="A83" s="36">
        <f>IF(Values_Entered,A82+1,"")</f>
        <v>66</v>
      </c>
      <c r="B83" s="37">
        <f t="shared" si="8"/>
        <v>68150</v>
      </c>
      <c r="C83" s="39">
        <f t="shared" ref="C83:C146" si="12">IF(Pay_Num&lt;&gt;"",I82,"")</f>
        <v>0</v>
      </c>
      <c r="D83" s="39">
        <f t="shared" si="7"/>
        <v>17774.897914494395</v>
      </c>
      <c r="E83" s="40">
        <f t="shared" si="9"/>
        <v>0</v>
      </c>
      <c r="F83" s="39">
        <f t="shared" si="10"/>
        <v>0</v>
      </c>
      <c r="G83" s="39">
        <f t="shared" ref="G83:G146" si="13">IF(Pay_Num&lt;&gt;"",Total_Pay-Int,"")</f>
        <v>0</v>
      </c>
      <c r="H83" s="39">
        <f t="shared" ref="H83:H146" si="14">IF(Pay_Num&lt;&gt;"",Beg_Bal*Interest_Rate/Num_Pmt_Per_Year,"")</f>
        <v>0</v>
      </c>
      <c r="I83" s="39">
        <f t="shared" si="11"/>
        <v>0</v>
      </c>
      <c r="J83" s="39">
        <f>SUM($H$18:$H83)</f>
        <v>8048.4895724719463</v>
      </c>
    </row>
    <row r="84" spans="1:10">
      <c r="A84" s="36">
        <f>IF(Values_Entered,A83+1,"")</f>
        <v>67</v>
      </c>
      <c r="B84" s="37">
        <f t="shared" si="8"/>
        <v>68515</v>
      </c>
      <c r="C84" s="39">
        <f t="shared" si="12"/>
        <v>0</v>
      </c>
      <c r="D84" s="39">
        <f t="shared" ref="D84:D147" si="15">IF(Pay_Num&lt;&gt;"",Scheduled_Monthly_Payment,"")</f>
        <v>17774.897914494395</v>
      </c>
      <c r="E84" s="40">
        <f t="shared" si="9"/>
        <v>0</v>
      </c>
      <c r="F84" s="39">
        <f t="shared" si="10"/>
        <v>0</v>
      </c>
      <c r="G84" s="39">
        <f t="shared" si="13"/>
        <v>0</v>
      </c>
      <c r="H84" s="39">
        <f t="shared" si="14"/>
        <v>0</v>
      </c>
      <c r="I84" s="39">
        <f t="shared" si="11"/>
        <v>0</v>
      </c>
      <c r="J84" s="39">
        <f>SUM($H$18:$H84)</f>
        <v>8048.4895724719463</v>
      </c>
    </row>
    <row r="85" spans="1:10">
      <c r="A85" s="36">
        <f>IF(Values_Entered,A84+1,"")</f>
        <v>68</v>
      </c>
      <c r="B85" s="37">
        <f t="shared" si="8"/>
        <v>68881</v>
      </c>
      <c r="C85" s="39">
        <f t="shared" si="12"/>
        <v>0</v>
      </c>
      <c r="D85" s="39">
        <f t="shared" si="15"/>
        <v>17774.897914494395</v>
      </c>
      <c r="E85" s="40">
        <f t="shared" si="9"/>
        <v>0</v>
      </c>
      <c r="F85" s="39">
        <f t="shared" si="10"/>
        <v>0</v>
      </c>
      <c r="G85" s="39">
        <f t="shared" si="13"/>
        <v>0</v>
      </c>
      <c r="H85" s="39">
        <f t="shared" si="14"/>
        <v>0</v>
      </c>
      <c r="I85" s="39">
        <f t="shared" si="11"/>
        <v>0</v>
      </c>
      <c r="J85" s="39">
        <f>SUM($H$18:$H85)</f>
        <v>8048.4895724719463</v>
      </c>
    </row>
    <row r="86" spans="1:10">
      <c r="A86" s="36">
        <f>IF(Values_Entered,A85+1,"")</f>
        <v>69</v>
      </c>
      <c r="B86" s="37">
        <f t="shared" si="8"/>
        <v>69246</v>
      </c>
      <c r="C86" s="39">
        <f t="shared" si="12"/>
        <v>0</v>
      </c>
      <c r="D86" s="39">
        <f t="shared" si="15"/>
        <v>17774.897914494395</v>
      </c>
      <c r="E86" s="40">
        <f t="shared" si="9"/>
        <v>0</v>
      </c>
      <c r="F86" s="39">
        <f t="shared" si="10"/>
        <v>0</v>
      </c>
      <c r="G86" s="39">
        <f t="shared" si="13"/>
        <v>0</v>
      </c>
      <c r="H86" s="39">
        <f t="shared" si="14"/>
        <v>0</v>
      </c>
      <c r="I86" s="39">
        <f t="shared" si="11"/>
        <v>0</v>
      </c>
      <c r="J86" s="39">
        <f>SUM($H$18:$H86)</f>
        <v>8048.4895724719463</v>
      </c>
    </row>
    <row r="87" spans="1:10">
      <c r="A87" s="36">
        <f>IF(Values_Entered,A86+1,"")</f>
        <v>70</v>
      </c>
      <c r="B87" s="37">
        <f t="shared" si="8"/>
        <v>69611</v>
      </c>
      <c r="C87" s="39">
        <f t="shared" si="12"/>
        <v>0</v>
      </c>
      <c r="D87" s="39">
        <f t="shared" si="15"/>
        <v>17774.897914494395</v>
      </c>
      <c r="E87" s="40">
        <f t="shared" si="9"/>
        <v>0</v>
      </c>
      <c r="F87" s="39">
        <f t="shared" si="10"/>
        <v>0</v>
      </c>
      <c r="G87" s="39">
        <f t="shared" si="13"/>
        <v>0</v>
      </c>
      <c r="H87" s="39">
        <f t="shared" si="14"/>
        <v>0</v>
      </c>
      <c r="I87" s="39">
        <f t="shared" si="11"/>
        <v>0</v>
      </c>
      <c r="J87" s="39">
        <f>SUM($H$18:$H87)</f>
        <v>8048.4895724719463</v>
      </c>
    </row>
    <row r="88" spans="1:10">
      <c r="A88" s="36">
        <f>IF(Values_Entered,A87+1,"")</f>
        <v>71</v>
      </c>
      <c r="B88" s="37">
        <f t="shared" si="8"/>
        <v>69976</v>
      </c>
      <c r="C88" s="39">
        <f t="shared" si="12"/>
        <v>0</v>
      </c>
      <c r="D88" s="39">
        <f t="shared" si="15"/>
        <v>17774.897914494395</v>
      </c>
      <c r="E88" s="40">
        <f t="shared" si="9"/>
        <v>0</v>
      </c>
      <c r="F88" s="39">
        <f t="shared" si="10"/>
        <v>0</v>
      </c>
      <c r="G88" s="39">
        <f t="shared" si="13"/>
        <v>0</v>
      </c>
      <c r="H88" s="39">
        <f t="shared" si="14"/>
        <v>0</v>
      </c>
      <c r="I88" s="39">
        <f t="shared" si="11"/>
        <v>0</v>
      </c>
      <c r="J88" s="39">
        <f>SUM($H$18:$H88)</f>
        <v>8048.4895724719463</v>
      </c>
    </row>
    <row r="89" spans="1:10">
      <c r="A89" s="36">
        <f>IF(Values_Entered,A88+1,"")</f>
        <v>72</v>
      </c>
      <c r="B89" s="37">
        <f t="shared" si="8"/>
        <v>70342</v>
      </c>
      <c r="C89" s="39">
        <f t="shared" si="12"/>
        <v>0</v>
      </c>
      <c r="D89" s="39">
        <f t="shared" si="15"/>
        <v>17774.897914494395</v>
      </c>
      <c r="E89" s="40">
        <f t="shared" si="9"/>
        <v>0</v>
      </c>
      <c r="F89" s="39">
        <f t="shared" si="10"/>
        <v>0</v>
      </c>
      <c r="G89" s="39">
        <f t="shared" si="13"/>
        <v>0</v>
      </c>
      <c r="H89" s="39">
        <f t="shared" si="14"/>
        <v>0</v>
      </c>
      <c r="I89" s="39">
        <f t="shared" si="11"/>
        <v>0</v>
      </c>
      <c r="J89" s="39">
        <f>SUM($H$18:$H89)</f>
        <v>8048.4895724719463</v>
      </c>
    </row>
    <row r="90" spans="1:10">
      <c r="A90" s="36">
        <f>IF(Values_Entered,A89+1,"")</f>
        <v>73</v>
      </c>
      <c r="B90" s="37">
        <f t="shared" si="8"/>
        <v>70707</v>
      </c>
      <c r="C90" s="39">
        <f t="shared" si="12"/>
        <v>0</v>
      </c>
      <c r="D90" s="39">
        <f t="shared" si="15"/>
        <v>17774.897914494395</v>
      </c>
      <c r="E90" s="40">
        <f t="shared" si="9"/>
        <v>0</v>
      </c>
      <c r="F90" s="39">
        <f t="shared" si="10"/>
        <v>0</v>
      </c>
      <c r="G90" s="39">
        <f t="shared" si="13"/>
        <v>0</v>
      </c>
      <c r="H90" s="39">
        <f t="shared" si="14"/>
        <v>0</v>
      </c>
      <c r="I90" s="39">
        <f t="shared" si="11"/>
        <v>0</v>
      </c>
      <c r="J90" s="39">
        <f>SUM($H$18:$H90)</f>
        <v>8048.4895724719463</v>
      </c>
    </row>
    <row r="91" spans="1:10">
      <c r="A91" s="36">
        <f>IF(Values_Entered,A90+1,"")</f>
        <v>74</v>
      </c>
      <c r="B91" s="37">
        <f t="shared" si="8"/>
        <v>71072</v>
      </c>
      <c r="C91" s="39">
        <f t="shared" si="12"/>
        <v>0</v>
      </c>
      <c r="D91" s="39">
        <f t="shared" si="15"/>
        <v>17774.897914494395</v>
      </c>
      <c r="E91" s="40">
        <f t="shared" si="9"/>
        <v>0</v>
      </c>
      <c r="F91" s="39">
        <f t="shared" si="10"/>
        <v>0</v>
      </c>
      <c r="G91" s="39">
        <f t="shared" si="13"/>
        <v>0</v>
      </c>
      <c r="H91" s="39">
        <f t="shared" si="14"/>
        <v>0</v>
      </c>
      <c r="I91" s="39">
        <f t="shared" si="11"/>
        <v>0</v>
      </c>
      <c r="J91" s="39">
        <f>SUM($H$18:$H91)</f>
        <v>8048.4895724719463</v>
      </c>
    </row>
    <row r="92" spans="1:10">
      <c r="A92" s="36">
        <f>IF(Values_Entered,A91+1,"")</f>
        <v>75</v>
      </c>
      <c r="B92" s="37">
        <f t="shared" si="8"/>
        <v>71437</v>
      </c>
      <c r="C92" s="39">
        <f t="shared" si="12"/>
        <v>0</v>
      </c>
      <c r="D92" s="39">
        <f t="shared" si="15"/>
        <v>17774.897914494395</v>
      </c>
      <c r="E92" s="40">
        <f t="shared" si="9"/>
        <v>0</v>
      </c>
      <c r="F92" s="39">
        <f t="shared" si="10"/>
        <v>0</v>
      </c>
      <c r="G92" s="39">
        <f t="shared" si="13"/>
        <v>0</v>
      </c>
      <c r="H92" s="39">
        <f t="shared" si="14"/>
        <v>0</v>
      </c>
      <c r="I92" s="39">
        <f t="shared" si="11"/>
        <v>0</v>
      </c>
      <c r="J92" s="39">
        <f>SUM($H$18:$H92)</f>
        <v>8048.4895724719463</v>
      </c>
    </row>
    <row r="93" spans="1:10">
      <c r="A93" s="36">
        <f>IF(Values_Entered,A92+1,"")</f>
        <v>76</v>
      </c>
      <c r="B93" s="37">
        <f t="shared" si="8"/>
        <v>71803</v>
      </c>
      <c r="C93" s="39">
        <f t="shared" si="12"/>
        <v>0</v>
      </c>
      <c r="D93" s="39">
        <f t="shared" si="15"/>
        <v>17774.897914494395</v>
      </c>
      <c r="E93" s="40">
        <f t="shared" si="9"/>
        <v>0</v>
      </c>
      <c r="F93" s="39">
        <f t="shared" si="10"/>
        <v>0</v>
      </c>
      <c r="G93" s="39">
        <f t="shared" si="13"/>
        <v>0</v>
      </c>
      <c r="H93" s="39">
        <f t="shared" si="14"/>
        <v>0</v>
      </c>
      <c r="I93" s="39">
        <f t="shared" si="11"/>
        <v>0</v>
      </c>
      <c r="J93" s="39">
        <f>SUM($H$18:$H93)</f>
        <v>8048.4895724719463</v>
      </c>
    </row>
    <row r="94" spans="1:10">
      <c r="A94" s="36">
        <f>IF(Values_Entered,A93+1,"")</f>
        <v>77</v>
      </c>
      <c r="B94" s="37">
        <f t="shared" si="8"/>
        <v>72168</v>
      </c>
      <c r="C94" s="39">
        <f t="shared" si="12"/>
        <v>0</v>
      </c>
      <c r="D94" s="39">
        <f t="shared" si="15"/>
        <v>17774.897914494395</v>
      </c>
      <c r="E94" s="40">
        <f t="shared" si="9"/>
        <v>0</v>
      </c>
      <c r="F94" s="39">
        <f t="shared" si="10"/>
        <v>0</v>
      </c>
      <c r="G94" s="39">
        <f t="shared" si="13"/>
        <v>0</v>
      </c>
      <c r="H94" s="39">
        <f t="shared" si="14"/>
        <v>0</v>
      </c>
      <c r="I94" s="39">
        <f t="shared" si="11"/>
        <v>0</v>
      </c>
      <c r="J94" s="39">
        <f>SUM($H$18:$H94)</f>
        <v>8048.4895724719463</v>
      </c>
    </row>
    <row r="95" spans="1:10">
      <c r="A95" s="36">
        <f>IF(Values_Entered,A94+1,"")</f>
        <v>78</v>
      </c>
      <c r="B95" s="37">
        <f t="shared" si="8"/>
        <v>72533</v>
      </c>
      <c r="C95" s="39">
        <f t="shared" si="12"/>
        <v>0</v>
      </c>
      <c r="D95" s="39">
        <f t="shared" si="15"/>
        <v>17774.897914494395</v>
      </c>
      <c r="E95" s="40">
        <f t="shared" si="9"/>
        <v>0</v>
      </c>
      <c r="F95" s="39">
        <f t="shared" si="10"/>
        <v>0</v>
      </c>
      <c r="G95" s="39">
        <f t="shared" si="13"/>
        <v>0</v>
      </c>
      <c r="H95" s="39">
        <f t="shared" si="14"/>
        <v>0</v>
      </c>
      <c r="I95" s="39">
        <f t="shared" si="11"/>
        <v>0</v>
      </c>
      <c r="J95" s="39">
        <f>SUM($H$18:$H95)</f>
        <v>8048.4895724719463</v>
      </c>
    </row>
    <row r="96" spans="1:10">
      <c r="A96" s="36">
        <f>IF(Values_Entered,A95+1,"")</f>
        <v>79</v>
      </c>
      <c r="B96" s="37">
        <f t="shared" si="8"/>
        <v>72898</v>
      </c>
      <c r="C96" s="39">
        <f t="shared" si="12"/>
        <v>0</v>
      </c>
      <c r="D96" s="39">
        <f t="shared" si="15"/>
        <v>17774.897914494395</v>
      </c>
      <c r="E96" s="40">
        <f t="shared" si="9"/>
        <v>0</v>
      </c>
      <c r="F96" s="39">
        <f t="shared" si="10"/>
        <v>0</v>
      </c>
      <c r="G96" s="39">
        <f t="shared" si="13"/>
        <v>0</v>
      </c>
      <c r="H96" s="39">
        <f t="shared" si="14"/>
        <v>0</v>
      </c>
      <c r="I96" s="39">
        <f t="shared" si="11"/>
        <v>0</v>
      </c>
      <c r="J96" s="39">
        <f>SUM($H$18:$H96)</f>
        <v>8048.4895724719463</v>
      </c>
    </row>
    <row r="97" spans="1:10">
      <c r="A97" s="36">
        <f>IF(Values_Entered,A96+1,"")</f>
        <v>80</v>
      </c>
      <c r="B97" s="37">
        <f t="shared" si="8"/>
        <v>73263</v>
      </c>
      <c r="C97" s="39">
        <f t="shared" si="12"/>
        <v>0</v>
      </c>
      <c r="D97" s="39">
        <f t="shared" si="15"/>
        <v>17774.897914494395</v>
      </c>
      <c r="E97" s="40">
        <f t="shared" si="9"/>
        <v>0</v>
      </c>
      <c r="F97" s="39">
        <f t="shared" si="10"/>
        <v>0</v>
      </c>
      <c r="G97" s="39">
        <f t="shared" si="13"/>
        <v>0</v>
      </c>
      <c r="H97" s="39">
        <f t="shared" si="14"/>
        <v>0</v>
      </c>
      <c r="I97" s="39">
        <f t="shared" si="11"/>
        <v>0</v>
      </c>
      <c r="J97" s="39">
        <f>SUM($H$18:$H97)</f>
        <v>8048.4895724719463</v>
      </c>
    </row>
    <row r="98" spans="1:10">
      <c r="A98" s="36">
        <f>IF(Values_Entered,A97+1,"")</f>
        <v>81</v>
      </c>
      <c r="B98" s="37">
        <f t="shared" si="8"/>
        <v>73628</v>
      </c>
      <c r="C98" s="39">
        <f t="shared" si="12"/>
        <v>0</v>
      </c>
      <c r="D98" s="39">
        <f t="shared" si="15"/>
        <v>17774.897914494395</v>
      </c>
      <c r="E98" s="40">
        <f t="shared" si="9"/>
        <v>0</v>
      </c>
      <c r="F98" s="39">
        <f t="shared" si="10"/>
        <v>0</v>
      </c>
      <c r="G98" s="39">
        <f t="shared" si="13"/>
        <v>0</v>
      </c>
      <c r="H98" s="39">
        <f t="shared" si="14"/>
        <v>0</v>
      </c>
      <c r="I98" s="39">
        <f t="shared" si="11"/>
        <v>0</v>
      </c>
      <c r="J98" s="39">
        <f>SUM($H$18:$H98)</f>
        <v>8048.4895724719463</v>
      </c>
    </row>
    <row r="99" spans="1:10">
      <c r="A99" s="36">
        <f>IF(Values_Entered,A98+1,"")</f>
        <v>82</v>
      </c>
      <c r="B99" s="37">
        <f t="shared" si="8"/>
        <v>73993</v>
      </c>
      <c r="C99" s="39">
        <f t="shared" si="12"/>
        <v>0</v>
      </c>
      <c r="D99" s="39">
        <f t="shared" si="15"/>
        <v>17774.897914494395</v>
      </c>
      <c r="E99" s="40">
        <f t="shared" si="9"/>
        <v>0</v>
      </c>
      <c r="F99" s="39">
        <f t="shared" si="10"/>
        <v>0</v>
      </c>
      <c r="G99" s="39">
        <f t="shared" si="13"/>
        <v>0</v>
      </c>
      <c r="H99" s="39">
        <f t="shared" si="14"/>
        <v>0</v>
      </c>
      <c r="I99" s="39">
        <f t="shared" si="11"/>
        <v>0</v>
      </c>
      <c r="J99" s="39">
        <f>SUM($H$18:$H99)</f>
        <v>8048.4895724719463</v>
      </c>
    </row>
    <row r="100" spans="1:10">
      <c r="A100" s="36">
        <f>IF(Values_Entered,A99+1,"")</f>
        <v>83</v>
      </c>
      <c r="B100" s="37">
        <f t="shared" si="8"/>
        <v>74358</v>
      </c>
      <c r="C100" s="39">
        <f t="shared" si="12"/>
        <v>0</v>
      </c>
      <c r="D100" s="39">
        <f t="shared" si="15"/>
        <v>17774.897914494395</v>
      </c>
      <c r="E100" s="40">
        <f t="shared" si="9"/>
        <v>0</v>
      </c>
      <c r="F100" s="39">
        <f t="shared" si="10"/>
        <v>0</v>
      </c>
      <c r="G100" s="39">
        <f t="shared" si="13"/>
        <v>0</v>
      </c>
      <c r="H100" s="39">
        <f t="shared" si="14"/>
        <v>0</v>
      </c>
      <c r="I100" s="39">
        <f t="shared" si="11"/>
        <v>0</v>
      </c>
      <c r="J100" s="39">
        <f>SUM($H$18:$H100)</f>
        <v>8048.4895724719463</v>
      </c>
    </row>
    <row r="101" spans="1:10">
      <c r="A101" s="36">
        <f>IF(Values_Entered,A100+1,"")</f>
        <v>84</v>
      </c>
      <c r="B101" s="37">
        <f t="shared" si="8"/>
        <v>74724</v>
      </c>
      <c r="C101" s="39">
        <f t="shared" si="12"/>
        <v>0</v>
      </c>
      <c r="D101" s="39">
        <f t="shared" si="15"/>
        <v>17774.897914494395</v>
      </c>
      <c r="E101" s="40">
        <f t="shared" si="9"/>
        <v>0</v>
      </c>
      <c r="F101" s="39">
        <f t="shared" si="10"/>
        <v>0</v>
      </c>
      <c r="G101" s="39">
        <f t="shared" si="13"/>
        <v>0</v>
      </c>
      <c r="H101" s="39">
        <f t="shared" si="14"/>
        <v>0</v>
      </c>
      <c r="I101" s="39">
        <f t="shared" si="11"/>
        <v>0</v>
      </c>
      <c r="J101" s="39">
        <f>SUM($H$18:$H101)</f>
        <v>8048.4895724719463</v>
      </c>
    </row>
    <row r="102" spans="1:10">
      <c r="A102" s="36">
        <f>IF(Values_Entered,A101+1,"")</f>
        <v>85</v>
      </c>
      <c r="B102" s="37">
        <f t="shared" si="8"/>
        <v>75089</v>
      </c>
      <c r="C102" s="39">
        <f t="shared" si="12"/>
        <v>0</v>
      </c>
      <c r="D102" s="39">
        <f t="shared" si="15"/>
        <v>17774.897914494395</v>
      </c>
      <c r="E102" s="40">
        <f t="shared" si="9"/>
        <v>0</v>
      </c>
      <c r="F102" s="39">
        <f t="shared" si="10"/>
        <v>0</v>
      </c>
      <c r="G102" s="39">
        <f t="shared" si="13"/>
        <v>0</v>
      </c>
      <c r="H102" s="39">
        <f t="shared" si="14"/>
        <v>0</v>
      </c>
      <c r="I102" s="39">
        <f t="shared" si="11"/>
        <v>0</v>
      </c>
      <c r="J102" s="39">
        <f>SUM($H$18:$H102)</f>
        <v>8048.4895724719463</v>
      </c>
    </row>
    <row r="103" spans="1:10">
      <c r="A103" s="36">
        <f>IF(Values_Entered,A102+1,"")</f>
        <v>86</v>
      </c>
      <c r="B103" s="37">
        <f t="shared" si="8"/>
        <v>75454</v>
      </c>
      <c r="C103" s="39">
        <f t="shared" si="12"/>
        <v>0</v>
      </c>
      <c r="D103" s="39">
        <f t="shared" si="15"/>
        <v>17774.897914494395</v>
      </c>
      <c r="E103" s="40">
        <f t="shared" si="9"/>
        <v>0</v>
      </c>
      <c r="F103" s="39">
        <f t="shared" si="10"/>
        <v>0</v>
      </c>
      <c r="G103" s="39">
        <f t="shared" si="13"/>
        <v>0</v>
      </c>
      <c r="H103" s="39">
        <f t="shared" si="14"/>
        <v>0</v>
      </c>
      <c r="I103" s="39">
        <f t="shared" si="11"/>
        <v>0</v>
      </c>
      <c r="J103" s="39">
        <f>SUM($H$18:$H103)</f>
        <v>8048.4895724719463</v>
      </c>
    </row>
    <row r="104" spans="1:10">
      <c r="A104" s="36">
        <f>IF(Values_Entered,A103+1,"")</f>
        <v>87</v>
      </c>
      <c r="B104" s="37">
        <f t="shared" si="8"/>
        <v>75819</v>
      </c>
      <c r="C104" s="39">
        <f t="shared" si="12"/>
        <v>0</v>
      </c>
      <c r="D104" s="39">
        <f t="shared" si="15"/>
        <v>17774.897914494395</v>
      </c>
      <c r="E104" s="40">
        <f t="shared" si="9"/>
        <v>0</v>
      </c>
      <c r="F104" s="39">
        <f t="shared" si="10"/>
        <v>0</v>
      </c>
      <c r="G104" s="39">
        <f t="shared" si="13"/>
        <v>0</v>
      </c>
      <c r="H104" s="39">
        <f t="shared" si="14"/>
        <v>0</v>
      </c>
      <c r="I104" s="39">
        <f t="shared" si="11"/>
        <v>0</v>
      </c>
      <c r="J104" s="39">
        <f>SUM($H$18:$H104)</f>
        <v>8048.4895724719463</v>
      </c>
    </row>
    <row r="105" spans="1:10">
      <c r="A105" s="36">
        <f>IF(Values_Entered,A104+1,"")</f>
        <v>88</v>
      </c>
      <c r="B105" s="37">
        <f t="shared" si="8"/>
        <v>76185</v>
      </c>
      <c r="C105" s="39">
        <f t="shared" si="12"/>
        <v>0</v>
      </c>
      <c r="D105" s="39">
        <f t="shared" si="15"/>
        <v>17774.897914494395</v>
      </c>
      <c r="E105" s="40">
        <f t="shared" si="9"/>
        <v>0</v>
      </c>
      <c r="F105" s="39">
        <f t="shared" si="10"/>
        <v>0</v>
      </c>
      <c r="G105" s="39">
        <f t="shared" si="13"/>
        <v>0</v>
      </c>
      <c r="H105" s="39">
        <f t="shared" si="14"/>
        <v>0</v>
      </c>
      <c r="I105" s="39">
        <f t="shared" si="11"/>
        <v>0</v>
      </c>
      <c r="J105" s="39">
        <f>SUM($H$18:$H105)</f>
        <v>8048.4895724719463</v>
      </c>
    </row>
    <row r="106" spans="1:10">
      <c r="A106" s="36">
        <f>IF(Values_Entered,A105+1,"")</f>
        <v>89</v>
      </c>
      <c r="B106" s="37">
        <f t="shared" si="8"/>
        <v>76550</v>
      </c>
      <c r="C106" s="39">
        <f t="shared" si="12"/>
        <v>0</v>
      </c>
      <c r="D106" s="39">
        <f t="shared" si="15"/>
        <v>17774.897914494395</v>
      </c>
      <c r="E106" s="40">
        <f t="shared" si="9"/>
        <v>0</v>
      </c>
      <c r="F106" s="39">
        <f t="shared" si="10"/>
        <v>0</v>
      </c>
      <c r="G106" s="39">
        <f t="shared" si="13"/>
        <v>0</v>
      </c>
      <c r="H106" s="39">
        <f t="shared" si="14"/>
        <v>0</v>
      </c>
      <c r="I106" s="39">
        <f t="shared" si="11"/>
        <v>0</v>
      </c>
      <c r="J106" s="39">
        <f>SUM($H$18:$H106)</f>
        <v>8048.4895724719463</v>
      </c>
    </row>
    <row r="107" spans="1:10">
      <c r="A107" s="36">
        <f>IF(Values_Entered,A106+1,"")</f>
        <v>90</v>
      </c>
      <c r="B107" s="37">
        <f t="shared" si="8"/>
        <v>76915</v>
      </c>
      <c r="C107" s="39">
        <f t="shared" si="12"/>
        <v>0</v>
      </c>
      <c r="D107" s="39">
        <f t="shared" si="15"/>
        <v>17774.897914494395</v>
      </c>
      <c r="E107" s="40">
        <f t="shared" si="9"/>
        <v>0</v>
      </c>
      <c r="F107" s="39">
        <f t="shared" si="10"/>
        <v>0</v>
      </c>
      <c r="G107" s="39">
        <f t="shared" si="13"/>
        <v>0</v>
      </c>
      <c r="H107" s="39">
        <f t="shared" si="14"/>
        <v>0</v>
      </c>
      <c r="I107" s="39">
        <f t="shared" si="11"/>
        <v>0</v>
      </c>
      <c r="J107" s="39">
        <f>SUM($H$18:$H107)</f>
        <v>8048.4895724719463</v>
      </c>
    </row>
    <row r="108" spans="1:10">
      <c r="A108" s="36">
        <f>IF(Values_Entered,A107+1,"")</f>
        <v>91</v>
      </c>
      <c r="B108" s="37">
        <f t="shared" si="8"/>
        <v>77280</v>
      </c>
      <c r="C108" s="39">
        <f t="shared" si="12"/>
        <v>0</v>
      </c>
      <c r="D108" s="39">
        <f t="shared" si="15"/>
        <v>17774.897914494395</v>
      </c>
      <c r="E108" s="40">
        <f t="shared" si="9"/>
        <v>0</v>
      </c>
      <c r="F108" s="39">
        <f t="shared" si="10"/>
        <v>0</v>
      </c>
      <c r="G108" s="39">
        <f t="shared" si="13"/>
        <v>0</v>
      </c>
      <c r="H108" s="39">
        <f t="shared" si="14"/>
        <v>0</v>
      </c>
      <c r="I108" s="39">
        <f t="shared" si="11"/>
        <v>0</v>
      </c>
      <c r="J108" s="39">
        <f>SUM($H$18:$H108)</f>
        <v>8048.4895724719463</v>
      </c>
    </row>
    <row r="109" spans="1:10">
      <c r="A109" s="36">
        <f>IF(Values_Entered,A108+1,"")</f>
        <v>92</v>
      </c>
      <c r="B109" s="37">
        <f t="shared" si="8"/>
        <v>77646</v>
      </c>
      <c r="C109" s="39">
        <f t="shared" si="12"/>
        <v>0</v>
      </c>
      <c r="D109" s="39">
        <f t="shared" si="15"/>
        <v>17774.897914494395</v>
      </c>
      <c r="E109" s="40">
        <f t="shared" si="9"/>
        <v>0</v>
      </c>
      <c r="F109" s="39">
        <f t="shared" si="10"/>
        <v>0</v>
      </c>
      <c r="G109" s="39">
        <f t="shared" si="13"/>
        <v>0</v>
      </c>
      <c r="H109" s="39">
        <f t="shared" si="14"/>
        <v>0</v>
      </c>
      <c r="I109" s="39">
        <f t="shared" si="11"/>
        <v>0</v>
      </c>
      <c r="J109" s="39">
        <f>SUM($H$18:$H109)</f>
        <v>8048.4895724719463</v>
      </c>
    </row>
    <row r="110" spans="1:10">
      <c r="A110" s="36">
        <f>IF(Values_Entered,A109+1,"")</f>
        <v>93</v>
      </c>
      <c r="B110" s="37">
        <f t="shared" si="8"/>
        <v>78011</v>
      </c>
      <c r="C110" s="39">
        <f t="shared" si="12"/>
        <v>0</v>
      </c>
      <c r="D110" s="39">
        <f t="shared" si="15"/>
        <v>17774.897914494395</v>
      </c>
      <c r="E110" s="40">
        <f t="shared" si="9"/>
        <v>0</v>
      </c>
      <c r="F110" s="39">
        <f t="shared" si="10"/>
        <v>0</v>
      </c>
      <c r="G110" s="39">
        <f t="shared" si="13"/>
        <v>0</v>
      </c>
      <c r="H110" s="39">
        <f t="shared" si="14"/>
        <v>0</v>
      </c>
      <c r="I110" s="39">
        <f t="shared" si="11"/>
        <v>0</v>
      </c>
      <c r="J110" s="39">
        <f>SUM($H$18:$H110)</f>
        <v>8048.4895724719463</v>
      </c>
    </row>
    <row r="111" spans="1:10">
      <c r="A111" s="36">
        <f>IF(Values_Entered,A110+1,"")</f>
        <v>94</v>
      </c>
      <c r="B111" s="37">
        <f t="shared" si="8"/>
        <v>78376</v>
      </c>
      <c r="C111" s="39">
        <f t="shared" si="12"/>
        <v>0</v>
      </c>
      <c r="D111" s="39">
        <f t="shared" si="15"/>
        <v>17774.897914494395</v>
      </c>
      <c r="E111" s="40">
        <f t="shared" si="9"/>
        <v>0</v>
      </c>
      <c r="F111" s="39">
        <f t="shared" si="10"/>
        <v>0</v>
      </c>
      <c r="G111" s="39">
        <f t="shared" si="13"/>
        <v>0</v>
      </c>
      <c r="H111" s="39">
        <f t="shared" si="14"/>
        <v>0</v>
      </c>
      <c r="I111" s="39">
        <f t="shared" si="11"/>
        <v>0</v>
      </c>
      <c r="J111" s="39">
        <f>SUM($H$18:$H111)</f>
        <v>8048.4895724719463</v>
      </c>
    </row>
    <row r="112" spans="1:10">
      <c r="A112" s="36">
        <f>IF(Values_Entered,A111+1,"")</f>
        <v>95</v>
      </c>
      <c r="B112" s="37">
        <f t="shared" si="8"/>
        <v>78741</v>
      </c>
      <c r="C112" s="39">
        <f t="shared" si="12"/>
        <v>0</v>
      </c>
      <c r="D112" s="39">
        <f t="shared" si="15"/>
        <v>17774.897914494395</v>
      </c>
      <c r="E112" s="40">
        <f t="shared" si="9"/>
        <v>0</v>
      </c>
      <c r="F112" s="39">
        <f t="shared" si="10"/>
        <v>0</v>
      </c>
      <c r="G112" s="39">
        <f t="shared" si="13"/>
        <v>0</v>
      </c>
      <c r="H112" s="39">
        <f t="shared" si="14"/>
        <v>0</v>
      </c>
      <c r="I112" s="39">
        <f t="shared" si="11"/>
        <v>0</v>
      </c>
      <c r="J112" s="39">
        <f>SUM($H$18:$H112)</f>
        <v>8048.4895724719463</v>
      </c>
    </row>
    <row r="113" spans="1:10">
      <c r="A113" s="36">
        <f>IF(Values_Entered,A112+1,"")</f>
        <v>96</v>
      </c>
      <c r="B113" s="37">
        <f t="shared" si="8"/>
        <v>79107</v>
      </c>
      <c r="C113" s="39">
        <f t="shared" si="12"/>
        <v>0</v>
      </c>
      <c r="D113" s="39">
        <f t="shared" si="15"/>
        <v>17774.897914494395</v>
      </c>
      <c r="E113" s="40">
        <f t="shared" si="9"/>
        <v>0</v>
      </c>
      <c r="F113" s="39">
        <f t="shared" si="10"/>
        <v>0</v>
      </c>
      <c r="G113" s="39">
        <f t="shared" si="13"/>
        <v>0</v>
      </c>
      <c r="H113" s="39">
        <f t="shared" si="14"/>
        <v>0</v>
      </c>
      <c r="I113" s="39">
        <f t="shared" si="11"/>
        <v>0</v>
      </c>
      <c r="J113" s="39">
        <f>SUM($H$18:$H113)</f>
        <v>8048.4895724719463</v>
      </c>
    </row>
    <row r="114" spans="1:10">
      <c r="A114" s="36">
        <f>IF(Values_Entered,A113+1,"")</f>
        <v>97</v>
      </c>
      <c r="B114" s="37">
        <f t="shared" si="8"/>
        <v>79472</v>
      </c>
      <c r="C114" s="39">
        <f t="shared" si="12"/>
        <v>0</v>
      </c>
      <c r="D114" s="39">
        <f t="shared" si="15"/>
        <v>17774.897914494395</v>
      </c>
      <c r="E114" s="40">
        <f t="shared" si="9"/>
        <v>0</v>
      </c>
      <c r="F114" s="39">
        <f t="shared" si="10"/>
        <v>0</v>
      </c>
      <c r="G114" s="39">
        <f t="shared" si="13"/>
        <v>0</v>
      </c>
      <c r="H114" s="39">
        <f t="shared" si="14"/>
        <v>0</v>
      </c>
      <c r="I114" s="39">
        <f t="shared" si="11"/>
        <v>0</v>
      </c>
      <c r="J114" s="39">
        <f>SUM($H$18:$H114)</f>
        <v>8048.4895724719463</v>
      </c>
    </row>
    <row r="115" spans="1:10">
      <c r="A115" s="36">
        <f>IF(Values_Entered,A114+1,"")</f>
        <v>98</v>
      </c>
      <c r="B115" s="37">
        <f t="shared" si="8"/>
        <v>79837</v>
      </c>
      <c r="C115" s="39">
        <f t="shared" si="12"/>
        <v>0</v>
      </c>
      <c r="D115" s="39">
        <f t="shared" si="15"/>
        <v>17774.897914494395</v>
      </c>
      <c r="E115" s="40">
        <f t="shared" si="9"/>
        <v>0</v>
      </c>
      <c r="F115" s="39">
        <f t="shared" si="10"/>
        <v>0</v>
      </c>
      <c r="G115" s="39">
        <f t="shared" si="13"/>
        <v>0</v>
      </c>
      <c r="H115" s="39">
        <f t="shared" si="14"/>
        <v>0</v>
      </c>
      <c r="I115" s="39">
        <f t="shared" si="11"/>
        <v>0</v>
      </c>
      <c r="J115" s="39">
        <f>SUM($H$18:$H115)</f>
        <v>8048.4895724719463</v>
      </c>
    </row>
    <row r="116" spans="1:10">
      <c r="A116" s="36">
        <f>IF(Values_Entered,A115+1,"")</f>
        <v>99</v>
      </c>
      <c r="B116" s="37">
        <f t="shared" si="8"/>
        <v>80202</v>
      </c>
      <c r="C116" s="39">
        <f t="shared" si="12"/>
        <v>0</v>
      </c>
      <c r="D116" s="39">
        <f t="shared" si="15"/>
        <v>17774.897914494395</v>
      </c>
      <c r="E116" s="40">
        <f t="shared" si="9"/>
        <v>0</v>
      </c>
      <c r="F116" s="39">
        <f t="shared" si="10"/>
        <v>0</v>
      </c>
      <c r="G116" s="39">
        <f t="shared" si="13"/>
        <v>0</v>
      </c>
      <c r="H116" s="39">
        <f t="shared" si="14"/>
        <v>0</v>
      </c>
      <c r="I116" s="39">
        <f t="shared" si="11"/>
        <v>0</v>
      </c>
      <c r="J116" s="39">
        <f>SUM($H$18:$H116)</f>
        <v>8048.4895724719463</v>
      </c>
    </row>
    <row r="117" spans="1:10">
      <c r="A117" s="36">
        <f>IF(Values_Entered,A116+1,"")</f>
        <v>100</v>
      </c>
      <c r="B117" s="37">
        <f t="shared" si="8"/>
        <v>80568</v>
      </c>
      <c r="C117" s="39">
        <f t="shared" si="12"/>
        <v>0</v>
      </c>
      <c r="D117" s="39">
        <f t="shared" si="15"/>
        <v>17774.897914494395</v>
      </c>
      <c r="E117" s="40">
        <f t="shared" si="9"/>
        <v>0</v>
      </c>
      <c r="F117" s="39">
        <f t="shared" si="10"/>
        <v>0</v>
      </c>
      <c r="G117" s="39">
        <f t="shared" si="13"/>
        <v>0</v>
      </c>
      <c r="H117" s="39">
        <f t="shared" si="14"/>
        <v>0</v>
      </c>
      <c r="I117" s="39">
        <f t="shared" si="11"/>
        <v>0</v>
      </c>
      <c r="J117" s="39">
        <f>SUM($H$18:$H117)</f>
        <v>8048.4895724719463</v>
      </c>
    </row>
    <row r="118" spans="1:10">
      <c r="A118" s="36">
        <f>IF(Values_Entered,A117+1,"")</f>
        <v>101</v>
      </c>
      <c r="B118" s="37">
        <f t="shared" si="8"/>
        <v>80933</v>
      </c>
      <c r="C118" s="39">
        <f t="shared" si="12"/>
        <v>0</v>
      </c>
      <c r="D118" s="39">
        <f t="shared" si="15"/>
        <v>17774.897914494395</v>
      </c>
      <c r="E118" s="40">
        <f t="shared" si="9"/>
        <v>0</v>
      </c>
      <c r="F118" s="39">
        <f t="shared" si="10"/>
        <v>0</v>
      </c>
      <c r="G118" s="39">
        <f t="shared" si="13"/>
        <v>0</v>
      </c>
      <c r="H118" s="39">
        <f t="shared" si="14"/>
        <v>0</v>
      </c>
      <c r="I118" s="39">
        <f t="shared" si="11"/>
        <v>0</v>
      </c>
      <c r="J118" s="39">
        <f>SUM($H$18:$H118)</f>
        <v>8048.4895724719463</v>
      </c>
    </row>
    <row r="119" spans="1:10">
      <c r="A119" s="36">
        <f>IF(Values_Entered,A118+1,"")</f>
        <v>102</v>
      </c>
      <c r="B119" s="37">
        <f t="shared" si="8"/>
        <v>81298</v>
      </c>
      <c r="C119" s="39">
        <f t="shared" si="12"/>
        <v>0</v>
      </c>
      <c r="D119" s="39">
        <f t="shared" si="15"/>
        <v>17774.897914494395</v>
      </c>
      <c r="E119" s="40">
        <f t="shared" si="9"/>
        <v>0</v>
      </c>
      <c r="F119" s="39">
        <f t="shared" si="10"/>
        <v>0</v>
      </c>
      <c r="G119" s="39">
        <f t="shared" si="13"/>
        <v>0</v>
      </c>
      <c r="H119" s="39">
        <f t="shared" si="14"/>
        <v>0</v>
      </c>
      <c r="I119" s="39">
        <f t="shared" si="11"/>
        <v>0</v>
      </c>
      <c r="J119" s="39">
        <f>SUM($H$18:$H119)</f>
        <v>8048.4895724719463</v>
      </c>
    </row>
    <row r="120" spans="1:10">
      <c r="A120" s="36">
        <f>IF(Values_Entered,A119+1,"")</f>
        <v>103</v>
      </c>
      <c r="B120" s="37">
        <f t="shared" si="8"/>
        <v>81663</v>
      </c>
      <c r="C120" s="39">
        <f t="shared" si="12"/>
        <v>0</v>
      </c>
      <c r="D120" s="39">
        <f t="shared" si="15"/>
        <v>17774.897914494395</v>
      </c>
      <c r="E120" s="40">
        <f t="shared" si="9"/>
        <v>0</v>
      </c>
      <c r="F120" s="39">
        <f t="shared" si="10"/>
        <v>0</v>
      </c>
      <c r="G120" s="39">
        <f t="shared" si="13"/>
        <v>0</v>
      </c>
      <c r="H120" s="39">
        <f t="shared" si="14"/>
        <v>0</v>
      </c>
      <c r="I120" s="39">
        <f t="shared" si="11"/>
        <v>0</v>
      </c>
      <c r="J120" s="39">
        <f>SUM($H$18:$H120)</f>
        <v>8048.4895724719463</v>
      </c>
    </row>
    <row r="121" spans="1:10">
      <c r="A121" s="36">
        <f>IF(Values_Entered,A120+1,"")</f>
        <v>104</v>
      </c>
      <c r="B121" s="37">
        <f t="shared" si="8"/>
        <v>82029</v>
      </c>
      <c r="C121" s="39">
        <f t="shared" si="12"/>
        <v>0</v>
      </c>
      <c r="D121" s="39">
        <f t="shared" si="15"/>
        <v>17774.897914494395</v>
      </c>
      <c r="E121" s="40">
        <f t="shared" si="9"/>
        <v>0</v>
      </c>
      <c r="F121" s="39">
        <f t="shared" si="10"/>
        <v>0</v>
      </c>
      <c r="G121" s="39">
        <f t="shared" si="13"/>
        <v>0</v>
      </c>
      <c r="H121" s="39">
        <f t="shared" si="14"/>
        <v>0</v>
      </c>
      <c r="I121" s="39">
        <f t="shared" si="11"/>
        <v>0</v>
      </c>
      <c r="J121" s="39">
        <f>SUM($H$18:$H121)</f>
        <v>8048.4895724719463</v>
      </c>
    </row>
    <row r="122" spans="1:10">
      <c r="A122" s="36">
        <f>IF(Values_Entered,A121+1,"")</f>
        <v>105</v>
      </c>
      <c r="B122" s="37">
        <f t="shared" si="8"/>
        <v>82394</v>
      </c>
      <c r="C122" s="39">
        <f t="shared" si="12"/>
        <v>0</v>
      </c>
      <c r="D122" s="39">
        <f t="shared" si="15"/>
        <v>17774.897914494395</v>
      </c>
      <c r="E122" s="40">
        <f t="shared" si="9"/>
        <v>0</v>
      </c>
      <c r="F122" s="39">
        <f t="shared" si="10"/>
        <v>0</v>
      </c>
      <c r="G122" s="39">
        <f t="shared" si="13"/>
        <v>0</v>
      </c>
      <c r="H122" s="39">
        <f t="shared" si="14"/>
        <v>0</v>
      </c>
      <c r="I122" s="39">
        <f t="shared" si="11"/>
        <v>0</v>
      </c>
      <c r="J122" s="39">
        <f>SUM($H$18:$H122)</f>
        <v>8048.4895724719463</v>
      </c>
    </row>
    <row r="123" spans="1:10">
      <c r="A123" s="36">
        <f>IF(Values_Entered,A122+1,"")</f>
        <v>106</v>
      </c>
      <c r="B123" s="37">
        <f t="shared" si="8"/>
        <v>82759</v>
      </c>
      <c r="C123" s="39">
        <f t="shared" si="12"/>
        <v>0</v>
      </c>
      <c r="D123" s="39">
        <f t="shared" si="15"/>
        <v>17774.897914494395</v>
      </c>
      <c r="E123" s="40">
        <f t="shared" si="9"/>
        <v>0</v>
      </c>
      <c r="F123" s="39">
        <f t="shared" si="10"/>
        <v>0</v>
      </c>
      <c r="G123" s="39">
        <f t="shared" si="13"/>
        <v>0</v>
      </c>
      <c r="H123" s="39">
        <f t="shared" si="14"/>
        <v>0</v>
      </c>
      <c r="I123" s="39">
        <f t="shared" si="11"/>
        <v>0</v>
      </c>
      <c r="J123" s="39">
        <f>SUM($H$18:$H123)</f>
        <v>8048.4895724719463</v>
      </c>
    </row>
    <row r="124" spans="1:10">
      <c r="A124" s="36">
        <f>IF(Values_Entered,A123+1,"")</f>
        <v>107</v>
      </c>
      <c r="B124" s="37">
        <f t="shared" si="8"/>
        <v>83124</v>
      </c>
      <c r="C124" s="39">
        <f t="shared" si="12"/>
        <v>0</v>
      </c>
      <c r="D124" s="39">
        <f t="shared" si="15"/>
        <v>17774.897914494395</v>
      </c>
      <c r="E124" s="40">
        <f t="shared" si="9"/>
        <v>0</v>
      </c>
      <c r="F124" s="39">
        <f t="shared" si="10"/>
        <v>0</v>
      </c>
      <c r="G124" s="39">
        <f t="shared" si="13"/>
        <v>0</v>
      </c>
      <c r="H124" s="39">
        <f t="shared" si="14"/>
        <v>0</v>
      </c>
      <c r="I124" s="39">
        <f t="shared" si="11"/>
        <v>0</v>
      </c>
      <c r="J124" s="39">
        <f>SUM($H$18:$H124)</f>
        <v>8048.4895724719463</v>
      </c>
    </row>
    <row r="125" spans="1:10">
      <c r="A125" s="36">
        <f>IF(Values_Entered,A124+1,"")</f>
        <v>108</v>
      </c>
      <c r="B125" s="37">
        <f t="shared" si="8"/>
        <v>83490</v>
      </c>
      <c r="C125" s="39">
        <f t="shared" si="12"/>
        <v>0</v>
      </c>
      <c r="D125" s="39">
        <f t="shared" si="15"/>
        <v>17774.897914494395</v>
      </c>
      <c r="E125" s="40">
        <f t="shared" si="9"/>
        <v>0</v>
      </c>
      <c r="F125" s="39">
        <f t="shared" si="10"/>
        <v>0</v>
      </c>
      <c r="G125" s="39">
        <f t="shared" si="13"/>
        <v>0</v>
      </c>
      <c r="H125" s="39">
        <f t="shared" si="14"/>
        <v>0</v>
      </c>
      <c r="I125" s="39">
        <f t="shared" si="11"/>
        <v>0</v>
      </c>
      <c r="J125" s="39">
        <f>SUM($H$18:$H125)</f>
        <v>8048.4895724719463</v>
      </c>
    </row>
    <row r="126" spans="1:10">
      <c r="A126" s="36">
        <f>IF(Values_Entered,A125+1,"")</f>
        <v>109</v>
      </c>
      <c r="B126" s="37">
        <f t="shared" si="8"/>
        <v>83855</v>
      </c>
      <c r="C126" s="39">
        <f t="shared" si="12"/>
        <v>0</v>
      </c>
      <c r="D126" s="39">
        <f t="shared" si="15"/>
        <v>17774.897914494395</v>
      </c>
      <c r="E126" s="40">
        <f t="shared" si="9"/>
        <v>0</v>
      </c>
      <c r="F126" s="39">
        <f t="shared" si="10"/>
        <v>0</v>
      </c>
      <c r="G126" s="39">
        <f t="shared" si="13"/>
        <v>0</v>
      </c>
      <c r="H126" s="39">
        <f t="shared" si="14"/>
        <v>0</v>
      </c>
      <c r="I126" s="39">
        <f t="shared" si="11"/>
        <v>0</v>
      </c>
      <c r="J126" s="39">
        <f>SUM($H$18:$H126)</f>
        <v>8048.4895724719463</v>
      </c>
    </row>
    <row r="127" spans="1:10">
      <c r="A127" s="36">
        <f>IF(Values_Entered,A126+1,"")</f>
        <v>110</v>
      </c>
      <c r="B127" s="37">
        <f t="shared" si="8"/>
        <v>84220</v>
      </c>
      <c r="C127" s="39">
        <f t="shared" si="12"/>
        <v>0</v>
      </c>
      <c r="D127" s="39">
        <f t="shared" si="15"/>
        <v>17774.897914494395</v>
      </c>
      <c r="E127" s="40">
        <f t="shared" si="9"/>
        <v>0</v>
      </c>
      <c r="F127" s="39">
        <f t="shared" si="10"/>
        <v>0</v>
      </c>
      <c r="G127" s="39">
        <f t="shared" si="13"/>
        <v>0</v>
      </c>
      <c r="H127" s="39">
        <f t="shared" si="14"/>
        <v>0</v>
      </c>
      <c r="I127" s="39">
        <f t="shared" si="11"/>
        <v>0</v>
      </c>
      <c r="J127" s="39">
        <f>SUM($H$18:$H127)</f>
        <v>8048.4895724719463</v>
      </c>
    </row>
    <row r="128" spans="1:10">
      <c r="A128" s="36">
        <f>IF(Values_Entered,A127+1,"")</f>
        <v>111</v>
      </c>
      <c r="B128" s="37">
        <f t="shared" si="8"/>
        <v>84585</v>
      </c>
      <c r="C128" s="39">
        <f t="shared" si="12"/>
        <v>0</v>
      </c>
      <c r="D128" s="39">
        <f t="shared" si="15"/>
        <v>17774.897914494395</v>
      </c>
      <c r="E128" s="40">
        <f t="shared" si="9"/>
        <v>0</v>
      </c>
      <c r="F128" s="39">
        <f t="shared" si="10"/>
        <v>0</v>
      </c>
      <c r="G128" s="39">
        <f t="shared" si="13"/>
        <v>0</v>
      </c>
      <c r="H128" s="39">
        <f t="shared" si="14"/>
        <v>0</v>
      </c>
      <c r="I128" s="39">
        <f t="shared" si="11"/>
        <v>0</v>
      </c>
      <c r="J128" s="39">
        <f>SUM($H$18:$H128)</f>
        <v>8048.4895724719463</v>
      </c>
    </row>
    <row r="129" spans="1:10">
      <c r="A129" s="36">
        <f>IF(Values_Entered,A128+1,"")</f>
        <v>112</v>
      </c>
      <c r="B129" s="37">
        <f t="shared" si="8"/>
        <v>84951</v>
      </c>
      <c r="C129" s="39">
        <f t="shared" si="12"/>
        <v>0</v>
      </c>
      <c r="D129" s="39">
        <f t="shared" si="15"/>
        <v>17774.897914494395</v>
      </c>
      <c r="E129" s="40">
        <f t="shared" si="9"/>
        <v>0</v>
      </c>
      <c r="F129" s="39">
        <f t="shared" si="10"/>
        <v>0</v>
      </c>
      <c r="G129" s="39">
        <f t="shared" si="13"/>
        <v>0</v>
      </c>
      <c r="H129" s="39">
        <f t="shared" si="14"/>
        <v>0</v>
      </c>
      <c r="I129" s="39">
        <f t="shared" si="11"/>
        <v>0</v>
      </c>
      <c r="J129" s="39">
        <f>SUM($H$18:$H129)</f>
        <v>8048.4895724719463</v>
      </c>
    </row>
    <row r="130" spans="1:10">
      <c r="A130" s="36">
        <f>IF(Values_Entered,A129+1,"")</f>
        <v>113</v>
      </c>
      <c r="B130" s="37">
        <f t="shared" si="8"/>
        <v>85316</v>
      </c>
      <c r="C130" s="39">
        <f t="shared" si="12"/>
        <v>0</v>
      </c>
      <c r="D130" s="39">
        <f t="shared" si="15"/>
        <v>17774.897914494395</v>
      </c>
      <c r="E130" s="40">
        <f t="shared" si="9"/>
        <v>0</v>
      </c>
      <c r="F130" s="39">
        <f t="shared" si="10"/>
        <v>0</v>
      </c>
      <c r="G130" s="39">
        <f t="shared" si="13"/>
        <v>0</v>
      </c>
      <c r="H130" s="39">
        <f t="shared" si="14"/>
        <v>0</v>
      </c>
      <c r="I130" s="39">
        <f t="shared" si="11"/>
        <v>0</v>
      </c>
      <c r="J130" s="39">
        <f>SUM($H$18:$H130)</f>
        <v>8048.4895724719463</v>
      </c>
    </row>
    <row r="131" spans="1:10">
      <c r="A131" s="36">
        <f>IF(Values_Entered,A130+1,"")</f>
        <v>114</v>
      </c>
      <c r="B131" s="37">
        <f t="shared" si="8"/>
        <v>85681</v>
      </c>
      <c r="C131" s="39">
        <f t="shared" si="12"/>
        <v>0</v>
      </c>
      <c r="D131" s="39">
        <f t="shared" si="15"/>
        <v>17774.897914494395</v>
      </c>
      <c r="E131" s="40">
        <f t="shared" si="9"/>
        <v>0</v>
      </c>
      <c r="F131" s="39">
        <f t="shared" si="10"/>
        <v>0</v>
      </c>
      <c r="G131" s="39">
        <f t="shared" si="13"/>
        <v>0</v>
      </c>
      <c r="H131" s="39">
        <f t="shared" si="14"/>
        <v>0</v>
      </c>
      <c r="I131" s="39">
        <f t="shared" si="11"/>
        <v>0</v>
      </c>
      <c r="J131" s="39">
        <f>SUM($H$18:$H131)</f>
        <v>8048.4895724719463</v>
      </c>
    </row>
    <row r="132" spans="1:10">
      <c r="A132" s="36">
        <f>IF(Values_Entered,A131+1,"")</f>
        <v>115</v>
      </c>
      <c r="B132" s="37">
        <f t="shared" si="8"/>
        <v>86046</v>
      </c>
      <c r="C132" s="39">
        <f t="shared" si="12"/>
        <v>0</v>
      </c>
      <c r="D132" s="39">
        <f t="shared" si="15"/>
        <v>17774.897914494395</v>
      </c>
      <c r="E132" s="40">
        <f t="shared" si="9"/>
        <v>0</v>
      </c>
      <c r="F132" s="39">
        <f t="shared" si="10"/>
        <v>0</v>
      </c>
      <c r="G132" s="39">
        <f t="shared" si="13"/>
        <v>0</v>
      </c>
      <c r="H132" s="39">
        <f t="shared" si="14"/>
        <v>0</v>
      </c>
      <c r="I132" s="39">
        <f t="shared" si="11"/>
        <v>0</v>
      </c>
      <c r="J132" s="39">
        <f>SUM($H$18:$H132)</f>
        <v>8048.4895724719463</v>
      </c>
    </row>
    <row r="133" spans="1:10">
      <c r="A133" s="36">
        <f>IF(Values_Entered,A132+1,"")</f>
        <v>116</v>
      </c>
      <c r="B133" s="37">
        <f t="shared" si="8"/>
        <v>86412</v>
      </c>
      <c r="C133" s="39">
        <f t="shared" si="12"/>
        <v>0</v>
      </c>
      <c r="D133" s="39">
        <f t="shared" si="15"/>
        <v>17774.897914494395</v>
      </c>
      <c r="E133" s="40">
        <f t="shared" si="9"/>
        <v>0</v>
      </c>
      <c r="F133" s="39">
        <f t="shared" si="10"/>
        <v>0</v>
      </c>
      <c r="G133" s="39">
        <f t="shared" si="13"/>
        <v>0</v>
      </c>
      <c r="H133" s="39">
        <f t="shared" si="14"/>
        <v>0</v>
      </c>
      <c r="I133" s="39">
        <f t="shared" si="11"/>
        <v>0</v>
      </c>
      <c r="J133" s="39">
        <f>SUM($H$18:$H133)</f>
        <v>8048.4895724719463</v>
      </c>
    </row>
    <row r="134" spans="1:10">
      <c r="A134" s="36">
        <f>IF(Values_Entered,A133+1,"")</f>
        <v>117</v>
      </c>
      <c r="B134" s="37">
        <f t="shared" si="8"/>
        <v>86777</v>
      </c>
      <c r="C134" s="39">
        <f t="shared" si="12"/>
        <v>0</v>
      </c>
      <c r="D134" s="39">
        <f t="shared" si="15"/>
        <v>17774.897914494395</v>
      </c>
      <c r="E134" s="40">
        <f t="shared" si="9"/>
        <v>0</v>
      </c>
      <c r="F134" s="39">
        <f t="shared" si="10"/>
        <v>0</v>
      </c>
      <c r="G134" s="39">
        <f t="shared" si="13"/>
        <v>0</v>
      </c>
      <c r="H134" s="39">
        <f t="shared" si="14"/>
        <v>0</v>
      </c>
      <c r="I134" s="39">
        <f t="shared" si="11"/>
        <v>0</v>
      </c>
      <c r="J134" s="39">
        <f>SUM($H$18:$H134)</f>
        <v>8048.4895724719463</v>
      </c>
    </row>
    <row r="135" spans="1:10">
      <c r="A135" s="36">
        <f>IF(Values_Entered,A134+1,"")</f>
        <v>118</v>
      </c>
      <c r="B135" s="37">
        <f t="shared" si="8"/>
        <v>87142</v>
      </c>
      <c r="C135" s="39">
        <f t="shared" si="12"/>
        <v>0</v>
      </c>
      <c r="D135" s="39">
        <f t="shared" si="15"/>
        <v>17774.897914494395</v>
      </c>
      <c r="E135" s="40">
        <f t="shared" si="9"/>
        <v>0</v>
      </c>
      <c r="F135" s="39">
        <f t="shared" si="10"/>
        <v>0</v>
      </c>
      <c r="G135" s="39">
        <f t="shared" si="13"/>
        <v>0</v>
      </c>
      <c r="H135" s="39">
        <f t="shared" si="14"/>
        <v>0</v>
      </c>
      <c r="I135" s="39">
        <f t="shared" si="11"/>
        <v>0</v>
      </c>
      <c r="J135" s="39">
        <f>SUM($H$18:$H135)</f>
        <v>8048.4895724719463</v>
      </c>
    </row>
    <row r="136" spans="1:10">
      <c r="A136" s="36">
        <f>IF(Values_Entered,A135+1,"")</f>
        <v>119</v>
      </c>
      <c r="B136" s="37">
        <f t="shared" si="8"/>
        <v>87507</v>
      </c>
      <c r="C136" s="39">
        <f t="shared" si="12"/>
        <v>0</v>
      </c>
      <c r="D136" s="39">
        <f t="shared" si="15"/>
        <v>17774.897914494395</v>
      </c>
      <c r="E136" s="40">
        <f t="shared" si="9"/>
        <v>0</v>
      </c>
      <c r="F136" s="39">
        <f t="shared" si="10"/>
        <v>0</v>
      </c>
      <c r="G136" s="39">
        <f t="shared" si="13"/>
        <v>0</v>
      </c>
      <c r="H136" s="39">
        <f t="shared" si="14"/>
        <v>0</v>
      </c>
      <c r="I136" s="39">
        <f t="shared" si="11"/>
        <v>0</v>
      </c>
      <c r="J136" s="39">
        <f>SUM($H$18:$H136)</f>
        <v>8048.4895724719463</v>
      </c>
    </row>
    <row r="137" spans="1:10">
      <c r="A137" s="36">
        <f>IF(Values_Entered,A136+1,"")</f>
        <v>120</v>
      </c>
      <c r="B137" s="37">
        <f t="shared" si="8"/>
        <v>87873</v>
      </c>
      <c r="C137" s="39">
        <f t="shared" si="12"/>
        <v>0</v>
      </c>
      <c r="D137" s="39">
        <f t="shared" si="15"/>
        <v>17774.897914494395</v>
      </c>
      <c r="E137" s="40">
        <f t="shared" si="9"/>
        <v>0</v>
      </c>
      <c r="F137" s="39">
        <f t="shared" si="10"/>
        <v>0</v>
      </c>
      <c r="G137" s="39">
        <f t="shared" si="13"/>
        <v>0</v>
      </c>
      <c r="H137" s="39">
        <f t="shared" si="14"/>
        <v>0</v>
      </c>
      <c r="I137" s="39">
        <f t="shared" si="11"/>
        <v>0</v>
      </c>
      <c r="J137" s="39">
        <f>SUM($H$18:$H137)</f>
        <v>8048.4895724719463</v>
      </c>
    </row>
    <row r="138" spans="1:10">
      <c r="A138" s="36">
        <f>IF(Values_Entered,A137+1,"")</f>
        <v>121</v>
      </c>
      <c r="B138" s="37">
        <f t="shared" si="8"/>
        <v>88238</v>
      </c>
      <c r="C138" s="39">
        <f t="shared" si="12"/>
        <v>0</v>
      </c>
      <c r="D138" s="39">
        <f t="shared" si="15"/>
        <v>17774.897914494395</v>
      </c>
      <c r="E138" s="40">
        <f t="shared" si="9"/>
        <v>0</v>
      </c>
      <c r="F138" s="39">
        <f t="shared" si="10"/>
        <v>0</v>
      </c>
      <c r="G138" s="39">
        <f t="shared" si="13"/>
        <v>0</v>
      </c>
      <c r="H138" s="39">
        <f t="shared" si="14"/>
        <v>0</v>
      </c>
      <c r="I138" s="39">
        <f t="shared" si="11"/>
        <v>0</v>
      </c>
      <c r="J138" s="39">
        <f>SUM($H$18:$H138)</f>
        <v>8048.4895724719463</v>
      </c>
    </row>
    <row r="139" spans="1:10">
      <c r="A139" s="36">
        <f>IF(Values_Entered,A138+1,"")</f>
        <v>122</v>
      </c>
      <c r="B139" s="37">
        <f t="shared" si="8"/>
        <v>88603</v>
      </c>
      <c r="C139" s="39">
        <f t="shared" si="12"/>
        <v>0</v>
      </c>
      <c r="D139" s="39">
        <f t="shared" si="15"/>
        <v>17774.897914494395</v>
      </c>
      <c r="E139" s="40">
        <f t="shared" si="9"/>
        <v>0</v>
      </c>
      <c r="F139" s="39">
        <f t="shared" si="10"/>
        <v>0</v>
      </c>
      <c r="G139" s="39">
        <f t="shared" si="13"/>
        <v>0</v>
      </c>
      <c r="H139" s="39">
        <f t="shared" si="14"/>
        <v>0</v>
      </c>
      <c r="I139" s="39">
        <f t="shared" si="11"/>
        <v>0</v>
      </c>
      <c r="J139" s="39">
        <f>SUM($H$18:$H139)</f>
        <v>8048.4895724719463</v>
      </c>
    </row>
    <row r="140" spans="1:10">
      <c r="A140" s="36">
        <f>IF(Values_Entered,A139+1,"")</f>
        <v>123</v>
      </c>
      <c r="B140" s="37">
        <f t="shared" si="8"/>
        <v>88968</v>
      </c>
      <c r="C140" s="39">
        <f t="shared" si="12"/>
        <v>0</v>
      </c>
      <c r="D140" s="39">
        <f t="shared" si="15"/>
        <v>17774.897914494395</v>
      </c>
      <c r="E140" s="40">
        <f t="shared" si="9"/>
        <v>0</v>
      </c>
      <c r="F140" s="39">
        <f t="shared" si="10"/>
        <v>0</v>
      </c>
      <c r="G140" s="39">
        <f t="shared" si="13"/>
        <v>0</v>
      </c>
      <c r="H140" s="39">
        <f t="shared" si="14"/>
        <v>0</v>
      </c>
      <c r="I140" s="39">
        <f t="shared" si="11"/>
        <v>0</v>
      </c>
      <c r="J140" s="39">
        <f>SUM($H$18:$H140)</f>
        <v>8048.4895724719463</v>
      </c>
    </row>
    <row r="141" spans="1:10">
      <c r="A141" s="36">
        <f>IF(Values_Entered,A140+1,"")</f>
        <v>124</v>
      </c>
      <c r="B141" s="37">
        <f t="shared" si="8"/>
        <v>89334</v>
      </c>
      <c r="C141" s="39">
        <f t="shared" si="12"/>
        <v>0</v>
      </c>
      <c r="D141" s="39">
        <f t="shared" si="15"/>
        <v>17774.897914494395</v>
      </c>
      <c r="E141" s="40">
        <f t="shared" si="9"/>
        <v>0</v>
      </c>
      <c r="F141" s="39">
        <f t="shared" si="10"/>
        <v>0</v>
      </c>
      <c r="G141" s="39">
        <f t="shared" si="13"/>
        <v>0</v>
      </c>
      <c r="H141" s="39">
        <f t="shared" si="14"/>
        <v>0</v>
      </c>
      <c r="I141" s="39">
        <f t="shared" si="11"/>
        <v>0</v>
      </c>
      <c r="J141" s="39">
        <f>SUM($H$18:$H141)</f>
        <v>8048.4895724719463</v>
      </c>
    </row>
    <row r="142" spans="1:10">
      <c r="A142" s="36">
        <f>IF(Values_Entered,A141+1,"")</f>
        <v>125</v>
      </c>
      <c r="B142" s="37">
        <f t="shared" si="8"/>
        <v>89699</v>
      </c>
      <c r="C142" s="39">
        <f t="shared" si="12"/>
        <v>0</v>
      </c>
      <c r="D142" s="39">
        <f t="shared" si="15"/>
        <v>17774.897914494395</v>
      </c>
      <c r="E142" s="40">
        <f t="shared" si="9"/>
        <v>0</v>
      </c>
      <c r="F142" s="39">
        <f t="shared" si="10"/>
        <v>0</v>
      </c>
      <c r="G142" s="39">
        <f t="shared" si="13"/>
        <v>0</v>
      </c>
      <c r="H142" s="39">
        <f t="shared" si="14"/>
        <v>0</v>
      </c>
      <c r="I142" s="39">
        <f t="shared" si="11"/>
        <v>0</v>
      </c>
      <c r="J142" s="39">
        <f>SUM($H$18:$H142)</f>
        <v>8048.4895724719463</v>
      </c>
    </row>
    <row r="143" spans="1:10">
      <c r="A143" s="36">
        <f>IF(Values_Entered,A142+1,"")</f>
        <v>126</v>
      </c>
      <c r="B143" s="37">
        <f t="shared" si="8"/>
        <v>90064</v>
      </c>
      <c r="C143" s="39">
        <f t="shared" si="12"/>
        <v>0</v>
      </c>
      <c r="D143" s="39">
        <f t="shared" si="15"/>
        <v>17774.897914494395</v>
      </c>
      <c r="E143" s="40">
        <f t="shared" si="9"/>
        <v>0</v>
      </c>
      <c r="F143" s="39">
        <f t="shared" si="10"/>
        <v>0</v>
      </c>
      <c r="G143" s="39">
        <f t="shared" si="13"/>
        <v>0</v>
      </c>
      <c r="H143" s="39">
        <f t="shared" si="14"/>
        <v>0</v>
      </c>
      <c r="I143" s="39">
        <f t="shared" si="11"/>
        <v>0</v>
      </c>
      <c r="J143" s="39">
        <f>SUM($H$18:$H143)</f>
        <v>8048.4895724719463</v>
      </c>
    </row>
    <row r="144" spans="1:10">
      <c r="A144" s="36">
        <f>IF(Values_Entered,A143+1,"")</f>
        <v>127</v>
      </c>
      <c r="B144" s="37">
        <f t="shared" si="8"/>
        <v>90429</v>
      </c>
      <c r="C144" s="39">
        <f t="shared" si="12"/>
        <v>0</v>
      </c>
      <c r="D144" s="39">
        <f t="shared" si="15"/>
        <v>17774.897914494395</v>
      </c>
      <c r="E144" s="40">
        <f t="shared" si="9"/>
        <v>0</v>
      </c>
      <c r="F144" s="39">
        <f t="shared" si="10"/>
        <v>0</v>
      </c>
      <c r="G144" s="39">
        <f t="shared" si="13"/>
        <v>0</v>
      </c>
      <c r="H144" s="39">
        <f t="shared" si="14"/>
        <v>0</v>
      </c>
      <c r="I144" s="39">
        <f t="shared" si="11"/>
        <v>0</v>
      </c>
      <c r="J144" s="39">
        <f>SUM($H$18:$H144)</f>
        <v>8048.4895724719463</v>
      </c>
    </row>
    <row r="145" spans="1:10">
      <c r="A145" s="36">
        <f>IF(Values_Entered,A144+1,"")</f>
        <v>128</v>
      </c>
      <c r="B145" s="37">
        <f t="shared" si="8"/>
        <v>90795</v>
      </c>
      <c r="C145" s="39">
        <f t="shared" si="12"/>
        <v>0</v>
      </c>
      <c r="D145" s="39">
        <f t="shared" si="15"/>
        <v>17774.897914494395</v>
      </c>
      <c r="E145" s="40">
        <f t="shared" si="9"/>
        <v>0</v>
      </c>
      <c r="F145" s="39">
        <f t="shared" si="10"/>
        <v>0</v>
      </c>
      <c r="G145" s="39">
        <f t="shared" si="13"/>
        <v>0</v>
      </c>
      <c r="H145" s="39">
        <f t="shared" si="14"/>
        <v>0</v>
      </c>
      <c r="I145" s="39">
        <f t="shared" si="11"/>
        <v>0</v>
      </c>
      <c r="J145" s="39">
        <f>SUM($H$18:$H145)</f>
        <v>8048.4895724719463</v>
      </c>
    </row>
    <row r="146" spans="1:10">
      <c r="A146" s="36">
        <f>IF(Values_Entered,A145+1,"")</f>
        <v>129</v>
      </c>
      <c r="B146" s="37">
        <f t="shared" ref="B146:B209" si="16">IF(Pay_Num&lt;&gt;"",DATE(YEAR(Loan_Start),MONTH(Loan_Start)+(Pay_Num)*12/Num_Pmt_Per_Year,DAY(Loan_Start)),"")</f>
        <v>91160</v>
      </c>
      <c r="C146" s="39">
        <f t="shared" si="12"/>
        <v>0</v>
      </c>
      <c r="D146" s="39">
        <f t="shared" si="15"/>
        <v>17774.897914494395</v>
      </c>
      <c r="E146" s="40">
        <f t="shared" ref="E146:E209" si="17">IF(AND(Pay_Num&lt;&gt;"",Sched_Pay+Scheduled_Extra_Payments&lt;Beg_Bal),Scheduled_Extra_Payments,IF(AND(Pay_Num&lt;&gt;"",Beg_Bal-Sched_Pay&gt;0),Beg_Bal-Sched_Pay,IF(Pay_Num&lt;&gt;"",0,"")))</f>
        <v>0</v>
      </c>
      <c r="F146" s="39">
        <f t="shared" ref="F146:F209" si="18">IF(AND(Pay_Num&lt;&gt;"",Sched_Pay+Extra_Pay&lt;Beg_Bal),Sched_Pay+Extra_Pay,IF(Pay_Num&lt;&gt;"",Beg_Bal,""))</f>
        <v>0</v>
      </c>
      <c r="G146" s="39">
        <f t="shared" si="13"/>
        <v>0</v>
      </c>
      <c r="H146" s="39">
        <f t="shared" si="14"/>
        <v>0</v>
      </c>
      <c r="I146" s="39">
        <f t="shared" ref="I146:I209" si="19">IF(AND(Pay_Num&lt;&gt;"",Sched_Pay+Extra_Pay&lt;Beg_Bal),Beg_Bal-Princ,IF(Pay_Num&lt;&gt;"",0,""))</f>
        <v>0</v>
      </c>
      <c r="J146" s="39">
        <f>SUM($H$18:$H146)</f>
        <v>8048.4895724719463</v>
      </c>
    </row>
    <row r="147" spans="1:10">
      <c r="A147" s="36">
        <f>IF(Values_Entered,A146+1,"")</f>
        <v>130</v>
      </c>
      <c r="B147" s="37">
        <f t="shared" si="16"/>
        <v>91525</v>
      </c>
      <c r="C147" s="39">
        <f t="shared" ref="C147:C210" si="20">IF(Pay_Num&lt;&gt;"",I146,"")</f>
        <v>0</v>
      </c>
      <c r="D147" s="39">
        <f t="shared" si="15"/>
        <v>17774.897914494395</v>
      </c>
      <c r="E147" s="40">
        <f t="shared" si="17"/>
        <v>0</v>
      </c>
      <c r="F147" s="39">
        <f t="shared" si="18"/>
        <v>0</v>
      </c>
      <c r="G147" s="39">
        <f t="shared" ref="G147:G210" si="21">IF(Pay_Num&lt;&gt;"",Total_Pay-Int,"")</f>
        <v>0</v>
      </c>
      <c r="H147" s="39">
        <f t="shared" ref="H147:H210" si="22">IF(Pay_Num&lt;&gt;"",Beg_Bal*Interest_Rate/Num_Pmt_Per_Year,"")</f>
        <v>0</v>
      </c>
      <c r="I147" s="39">
        <f t="shared" si="19"/>
        <v>0</v>
      </c>
      <c r="J147" s="39">
        <f>SUM($H$18:$H147)</f>
        <v>8048.4895724719463</v>
      </c>
    </row>
    <row r="148" spans="1:10">
      <c r="A148" s="36">
        <f>IF(Values_Entered,A147+1,"")</f>
        <v>131</v>
      </c>
      <c r="B148" s="37">
        <f t="shared" si="16"/>
        <v>91890</v>
      </c>
      <c r="C148" s="39">
        <f t="shared" si="20"/>
        <v>0</v>
      </c>
      <c r="D148" s="39">
        <f t="shared" ref="D148:D211" si="23">IF(Pay_Num&lt;&gt;"",Scheduled_Monthly_Payment,"")</f>
        <v>17774.897914494395</v>
      </c>
      <c r="E148" s="40">
        <f t="shared" si="17"/>
        <v>0</v>
      </c>
      <c r="F148" s="39">
        <f t="shared" si="18"/>
        <v>0</v>
      </c>
      <c r="G148" s="39">
        <f t="shared" si="21"/>
        <v>0</v>
      </c>
      <c r="H148" s="39">
        <f t="shared" si="22"/>
        <v>0</v>
      </c>
      <c r="I148" s="39">
        <f t="shared" si="19"/>
        <v>0</v>
      </c>
      <c r="J148" s="39">
        <f>SUM($H$18:$H148)</f>
        <v>8048.4895724719463</v>
      </c>
    </row>
    <row r="149" spans="1:10">
      <c r="A149" s="36">
        <f>IF(Values_Entered,A148+1,"")</f>
        <v>132</v>
      </c>
      <c r="B149" s="37">
        <f t="shared" si="16"/>
        <v>92256</v>
      </c>
      <c r="C149" s="39">
        <f t="shared" si="20"/>
        <v>0</v>
      </c>
      <c r="D149" s="39">
        <f t="shared" si="23"/>
        <v>17774.897914494395</v>
      </c>
      <c r="E149" s="40">
        <f t="shared" si="17"/>
        <v>0</v>
      </c>
      <c r="F149" s="39">
        <f t="shared" si="18"/>
        <v>0</v>
      </c>
      <c r="G149" s="39">
        <f t="shared" si="21"/>
        <v>0</v>
      </c>
      <c r="H149" s="39">
        <f t="shared" si="22"/>
        <v>0</v>
      </c>
      <c r="I149" s="39">
        <f t="shared" si="19"/>
        <v>0</v>
      </c>
      <c r="J149" s="39">
        <f>SUM($H$18:$H149)</f>
        <v>8048.4895724719463</v>
      </c>
    </row>
    <row r="150" spans="1:10">
      <c r="A150" s="36">
        <f>IF(Values_Entered,A149+1,"")</f>
        <v>133</v>
      </c>
      <c r="B150" s="37">
        <f t="shared" si="16"/>
        <v>92621</v>
      </c>
      <c r="C150" s="39">
        <f t="shared" si="20"/>
        <v>0</v>
      </c>
      <c r="D150" s="39">
        <f t="shared" si="23"/>
        <v>17774.897914494395</v>
      </c>
      <c r="E150" s="40">
        <f t="shared" si="17"/>
        <v>0</v>
      </c>
      <c r="F150" s="39">
        <f t="shared" si="18"/>
        <v>0</v>
      </c>
      <c r="G150" s="39">
        <f t="shared" si="21"/>
        <v>0</v>
      </c>
      <c r="H150" s="39">
        <f t="shared" si="22"/>
        <v>0</v>
      </c>
      <c r="I150" s="39">
        <f t="shared" si="19"/>
        <v>0</v>
      </c>
      <c r="J150" s="39">
        <f>SUM($H$18:$H150)</f>
        <v>8048.4895724719463</v>
      </c>
    </row>
    <row r="151" spans="1:10">
      <c r="A151" s="36">
        <f>IF(Values_Entered,A150+1,"")</f>
        <v>134</v>
      </c>
      <c r="B151" s="37">
        <f t="shared" si="16"/>
        <v>92986</v>
      </c>
      <c r="C151" s="39">
        <f t="shared" si="20"/>
        <v>0</v>
      </c>
      <c r="D151" s="39">
        <f t="shared" si="23"/>
        <v>17774.897914494395</v>
      </c>
      <c r="E151" s="40">
        <f t="shared" si="17"/>
        <v>0</v>
      </c>
      <c r="F151" s="39">
        <f t="shared" si="18"/>
        <v>0</v>
      </c>
      <c r="G151" s="39">
        <f t="shared" si="21"/>
        <v>0</v>
      </c>
      <c r="H151" s="39">
        <f t="shared" si="22"/>
        <v>0</v>
      </c>
      <c r="I151" s="39">
        <f t="shared" si="19"/>
        <v>0</v>
      </c>
      <c r="J151" s="39">
        <f>SUM($H$18:$H151)</f>
        <v>8048.4895724719463</v>
      </c>
    </row>
    <row r="152" spans="1:10">
      <c r="A152" s="36">
        <f>IF(Values_Entered,A151+1,"")</f>
        <v>135</v>
      </c>
      <c r="B152" s="37">
        <f t="shared" si="16"/>
        <v>93351</v>
      </c>
      <c r="C152" s="39">
        <f t="shared" si="20"/>
        <v>0</v>
      </c>
      <c r="D152" s="39">
        <f t="shared" si="23"/>
        <v>17774.897914494395</v>
      </c>
      <c r="E152" s="40">
        <f t="shared" si="17"/>
        <v>0</v>
      </c>
      <c r="F152" s="39">
        <f t="shared" si="18"/>
        <v>0</v>
      </c>
      <c r="G152" s="39">
        <f t="shared" si="21"/>
        <v>0</v>
      </c>
      <c r="H152" s="39">
        <f t="shared" si="22"/>
        <v>0</v>
      </c>
      <c r="I152" s="39">
        <f t="shared" si="19"/>
        <v>0</v>
      </c>
      <c r="J152" s="39">
        <f>SUM($H$18:$H152)</f>
        <v>8048.4895724719463</v>
      </c>
    </row>
    <row r="153" spans="1:10">
      <c r="A153" s="36">
        <f>IF(Values_Entered,A152+1,"")</f>
        <v>136</v>
      </c>
      <c r="B153" s="37">
        <f t="shared" si="16"/>
        <v>93717</v>
      </c>
      <c r="C153" s="39">
        <f t="shared" si="20"/>
        <v>0</v>
      </c>
      <c r="D153" s="39">
        <f t="shared" si="23"/>
        <v>17774.897914494395</v>
      </c>
      <c r="E153" s="40">
        <f t="shared" si="17"/>
        <v>0</v>
      </c>
      <c r="F153" s="39">
        <f t="shared" si="18"/>
        <v>0</v>
      </c>
      <c r="G153" s="39">
        <f t="shared" si="21"/>
        <v>0</v>
      </c>
      <c r="H153" s="39">
        <f t="shared" si="22"/>
        <v>0</v>
      </c>
      <c r="I153" s="39">
        <f t="shared" si="19"/>
        <v>0</v>
      </c>
      <c r="J153" s="39">
        <f>SUM($H$18:$H153)</f>
        <v>8048.4895724719463</v>
      </c>
    </row>
    <row r="154" spans="1:10">
      <c r="A154" s="36">
        <f>IF(Values_Entered,A153+1,"")</f>
        <v>137</v>
      </c>
      <c r="B154" s="37">
        <f t="shared" si="16"/>
        <v>94082</v>
      </c>
      <c r="C154" s="39">
        <f t="shared" si="20"/>
        <v>0</v>
      </c>
      <c r="D154" s="39">
        <f t="shared" si="23"/>
        <v>17774.897914494395</v>
      </c>
      <c r="E154" s="40">
        <f t="shared" si="17"/>
        <v>0</v>
      </c>
      <c r="F154" s="39">
        <f t="shared" si="18"/>
        <v>0</v>
      </c>
      <c r="G154" s="39">
        <f t="shared" si="21"/>
        <v>0</v>
      </c>
      <c r="H154" s="39">
        <f t="shared" si="22"/>
        <v>0</v>
      </c>
      <c r="I154" s="39">
        <f t="shared" si="19"/>
        <v>0</v>
      </c>
      <c r="J154" s="39">
        <f>SUM($H$18:$H154)</f>
        <v>8048.4895724719463</v>
      </c>
    </row>
    <row r="155" spans="1:10">
      <c r="A155" s="36">
        <f>IF(Values_Entered,A154+1,"")</f>
        <v>138</v>
      </c>
      <c r="B155" s="37">
        <f t="shared" si="16"/>
        <v>94447</v>
      </c>
      <c r="C155" s="39">
        <f t="shared" si="20"/>
        <v>0</v>
      </c>
      <c r="D155" s="39">
        <f t="shared" si="23"/>
        <v>17774.897914494395</v>
      </c>
      <c r="E155" s="40">
        <f t="shared" si="17"/>
        <v>0</v>
      </c>
      <c r="F155" s="39">
        <f t="shared" si="18"/>
        <v>0</v>
      </c>
      <c r="G155" s="39">
        <f t="shared" si="21"/>
        <v>0</v>
      </c>
      <c r="H155" s="39">
        <f t="shared" si="22"/>
        <v>0</v>
      </c>
      <c r="I155" s="39">
        <f t="shared" si="19"/>
        <v>0</v>
      </c>
      <c r="J155" s="39">
        <f>SUM($H$18:$H155)</f>
        <v>8048.4895724719463</v>
      </c>
    </row>
    <row r="156" spans="1:10">
      <c r="A156" s="36">
        <f>IF(Values_Entered,A155+1,"")</f>
        <v>139</v>
      </c>
      <c r="B156" s="37">
        <f t="shared" si="16"/>
        <v>94812</v>
      </c>
      <c r="C156" s="39">
        <f t="shared" si="20"/>
        <v>0</v>
      </c>
      <c r="D156" s="39">
        <f t="shared" si="23"/>
        <v>17774.897914494395</v>
      </c>
      <c r="E156" s="40">
        <f t="shared" si="17"/>
        <v>0</v>
      </c>
      <c r="F156" s="39">
        <f t="shared" si="18"/>
        <v>0</v>
      </c>
      <c r="G156" s="39">
        <f t="shared" si="21"/>
        <v>0</v>
      </c>
      <c r="H156" s="39">
        <f t="shared" si="22"/>
        <v>0</v>
      </c>
      <c r="I156" s="39">
        <f t="shared" si="19"/>
        <v>0</v>
      </c>
      <c r="J156" s="39">
        <f>SUM($H$18:$H156)</f>
        <v>8048.4895724719463</v>
      </c>
    </row>
    <row r="157" spans="1:10">
      <c r="A157" s="36">
        <f>IF(Values_Entered,A156+1,"")</f>
        <v>140</v>
      </c>
      <c r="B157" s="37">
        <f t="shared" si="16"/>
        <v>95178</v>
      </c>
      <c r="C157" s="39">
        <f t="shared" si="20"/>
        <v>0</v>
      </c>
      <c r="D157" s="39">
        <f t="shared" si="23"/>
        <v>17774.897914494395</v>
      </c>
      <c r="E157" s="40">
        <f t="shared" si="17"/>
        <v>0</v>
      </c>
      <c r="F157" s="39">
        <f t="shared" si="18"/>
        <v>0</v>
      </c>
      <c r="G157" s="39">
        <f t="shared" si="21"/>
        <v>0</v>
      </c>
      <c r="H157" s="39">
        <f t="shared" si="22"/>
        <v>0</v>
      </c>
      <c r="I157" s="39">
        <f t="shared" si="19"/>
        <v>0</v>
      </c>
      <c r="J157" s="39">
        <f>SUM($H$18:$H157)</f>
        <v>8048.4895724719463</v>
      </c>
    </row>
    <row r="158" spans="1:10">
      <c r="A158" s="36">
        <f>IF(Values_Entered,A157+1,"")</f>
        <v>141</v>
      </c>
      <c r="B158" s="37">
        <f t="shared" si="16"/>
        <v>95543</v>
      </c>
      <c r="C158" s="39">
        <f t="shared" si="20"/>
        <v>0</v>
      </c>
      <c r="D158" s="39">
        <f t="shared" si="23"/>
        <v>17774.897914494395</v>
      </c>
      <c r="E158" s="40">
        <f t="shared" si="17"/>
        <v>0</v>
      </c>
      <c r="F158" s="39">
        <f t="shared" si="18"/>
        <v>0</v>
      </c>
      <c r="G158" s="39">
        <f t="shared" si="21"/>
        <v>0</v>
      </c>
      <c r="H158" s="39">
        <f t="shared" si="22"/>
        <v>0</v>
      </c>
      <c r="I158" s="39">
        <f t="shared" si="19"/>
        <v>0</v>
      </c>
      <c r="J158" s="39">
        <f>SUM($H$18:$H158)</f>
        <v>8048.4895724719463</v>
      </c>
    </row>
    <row r="159" spans="1:10">
      <c r="A159" s="36">
        <f>IF(Values_Entered,A158+1,"")</f>
        <v>142</v>
      </c>
      <c r="B159" s="37">
        <f t="shared" si="16"/>
        <v>95908</v>
      </c>
      <c r="C159" s="39">
        <f t="shared" si="20"/>
        <v>0</v>
      </c>
      <c r="D159" s="39">
        <f t="shared" si="23"/>
        <v>17774.897914494395</v>
      </c>
      <c r="E159" s="40">
        <f t="shared" si="17"/>
        <v>0</v>
      </c>
      <c r="F159" s="39">
        <f t="shared" si="18"/>
        <v>0</v>
      </c>
      <c r="G159" s="39">
        <f t="shared" si="21"/>
        <v>0</v>
      </c>
      <c r="H159" s="39">
        <f t="shared" si="22"/>
        <v>0</v>
      </c>
      <c r="I159" s="39">
        <f t="shared" si="19"/>
        <v>0</v>
      </c>
      <c r="J159" s="39">
        <f>SUM($H$18:$H159)</f>
        <v>8048.4895724719463</v>
      </c>
    </row>
    <row r="160" spans="1:10">
      <c r="A160" s="36">
        <f>IF(Values_Entered,A159+1,"")</f>
        <v>143</v>
      </c>
      <c r="B160" s="37">
        <f t="shared" si="16"/>
        <v>96273</v>
      </c>
      <c r="C160" s="39">
        <f t="shared" si="20"/>
        <v>0</v>
      </c>
      <c r="D160" s="39">
        <f t="shared" si="23"/>
        <v>17774.897914494395</v>
      </c>
      <c r="E160" s="40">
        <f t="shared" si="17"/>
        <v>0</v>
      </c>
      <c r="F160" s="39">
        <f t="shared" si="18"/>
        <v>0</v>
      </c>
      <c r="G160" s="39">
        <f t="shared" si="21"/>
        <v>0</v>
      </c>
      <c r="H160" s="39">
        <f t="shared" si="22"/>
        <v>0</v>
      </c>
      <c r="I160" s="39">
        <f t="shared" si="19"/>
        <v>0</v>
      </c>
      <c r="J160" s="39">
        <f>SUM($H$18:$H160)</f>
        <v>8048.4895724719463</v>
      </c>
    </row>
    <row r="161" spans="1:10">
      <c r="A161" s="36">
        <f>IF(Values_Entered,A160+1,"")</f>
        <v>144</v>
      </c>
      <c r="B161" s="37">
        <f t="shared" si="16"/>
        <v>96639</v>
      </c>
      <c r="C161" s="39">
        <f t="shared" si="20"/>
        <v>0</v>
      </c>
      <c r="D161" s="39">
        <f t="shared" si="23"/>
        <v>17774.897914494395</v>
      </c>
      <c r="E161" s="40">
        <f t="shared" si="17"/>
        <v>0</v>
      </c>
      <c r="F161" s="39">
        <f t="shared" si="18"/>
        <v>0</v>
      </c>
      <c r="G161" s="39">
        <f t="shared" si="21"/>
        <v>0</v>
      </c>
      <c r="H161" s="39">
        <f t="shared" si="22"/>
        <v>0</v>
      </c>
      <c r="I161" s="39">
        <f t="shared" si="19"/>
        <v>0</v>
      </c>
      <c r="J161" s="39">
        <f>SUM($H$18:$H161)</f>
        <v>8048.4895724719463</v>
      </c>
    </row>
    <row r="162" spans="1:10">
      <c r="A162" s="36">
        <f>IF(Values_Entered,A161+1,"")</f>
        <v>145</v>
      </c>
      <c r="B162" s="37">
        <f t="shared" si="16"/>
        <v>97004</v>
      </c>
      <c r="C162" s="39">
        <f t="shared" si="20"/>
        <v>0</v>
      </c>
      <c r="D162" s="39">
        <f t="shared" si="23"/>
        <v>17774.897914494395</v>
      </c>
      <c r="E162" s="40">
        <f t="shared" si="17"/>
        <v>0</v>
      </c>
      <c r="F162" s="39">
        <f t="shared" si="18"/>
        <v>0</v>
      </c>
      <c r="G162" s="39">
        <f t="shared" si="21"/>
        <v>0</v>
      </c>
      <c r="H162" s="39">
        <f t="shared" si="22"/>
        <v>0</v>
      </c>
      <c r="I162" s="39">
        <f t="shared" si="19"/>
        <v>0</v>
      </c>
      <c r="J162" s="39">
        <f>SUM($H$18:$H162)</f>
        <v>8048.4895724719463</v>
      </c>
    </row>
    <row r="163" spans="1:10">
      <c r="A163" s="36">
        <f>IF(Values_Entered,A162+1,"")</f>
        <v>146</v>
      </c>
      <c r="B163" s="37">
        <f t="shared" si="16"/>
        <v>97369</v>
      </c>
      <c r="C163" s="39">
        <f t="shared" si="20"/>
        <v>0</v>
      </c>
      <c r="D163" s="39">
        <f t="shared" si="23"/>
        <v>17774.897914494395</v>
      </c>
      <c r="E163" s="40">
        <f t="shared" si="17"/>
        <v>0</v>
      </c>
      <c r="F163" s="39">
        <f t="shared" si="18"/>
        <v>0</v>
      </c>
      <c r="G163" s="39">
        <f t="shared" si="21"/>
        <v>0</v>
      </c>
      <c r="H163" s="39">
        <f t="shared" si="22"/>
        <v>0</v>
      </c>
      <c r="I163" s="39">
        <f t="shared" si="19"/>
        <v>0</v>
      </c>
      <c r="J163" s="39">
        <f>SUM($H$18:$H163)</f>
        <v>8048.4895724719463</v>
      </c>
    </row>
    <row r="164" spans="1:10">
      <c r="A164" s="36">
        <f>IF(Values_Entered,A163+1,"")</f>
        <v>147</v>
      </c>
      <c r="B164" s="37">
        <f t="shared" si="16"/>
        <v>97734</v>
      </c>
      <c r="C164" s="39">
        <f t="shared" si="20"/>
        <v>0</v>
      </c>
      <c r="D164" s="39">
        <f t="shared" si="23"/>
        <v>17774.897914494395</v>
      </c>
      <c r="E164" s="40">
        <f t="shared" si="17"/>
        <v>0</v>
      </c>
      <c r="F164" s="39">
        <f t="shared" si="18"/>
        <v>0</v>
      </c>
      <c r="G164" s="39">
        <f t="shared" si="21"/>
        <v>0</v>
      </c>
      <c r="H164" s="39">
        <f t="shared" si="22"/>
        <v>0</v>
      </c>
      <c r="I164" s="39">
        <f t="shared" si="19"/>
        <v>0</v>
      </c>
      <c r="J164" s="39">
        <f>SUM($H$18:$H164)</f>
        <v>8048.4895724719463</v>
      </c>
    </row>
    <row r="165" spans="1:10">
      <c r="A165" s="36">
        <f>IF(Values_Entered,A164+1,"")</f>
        <v>148</v>
      </c>
      <c r="B165" s="37">
        <f t="shared" si="16"/>
        <v>98100</v>
      </c>
      <c r="C165" s="39">
        <f t="shared" si="20"/>
        <v>0</v>
      </c>
      <c r="D165" s="39">
        <f t="shared" si="23"/>
        <v>17774.897914494395</v>
      </c>
      <c r="E165" s="40">
        <f t="shared" si="17"/>
        <v>0</v>
      </c>
      <c r="F165" s="39">
        <f t="shared" si="18"/>
        <v>0</v>
      </c>
      <c r="G165" s="39">
        <f t="shared" si="21"/>
        <v>0</v>
      </c>
      <c r="H165" s="39">
        <f t="shared" si="22"/>
        <v>0</v>
      </c>
      <c r="I165" s="39">
        <f t="shared" si="19"/>
        <v>0</v>
      </c>
      <c r="J165" s="39">
        <f>SUM($H$18:$H165)</f>
        <v>8048.4895724719463</v>
      </c>
    </row>
    <row r="166" spans="1:10">
      <c r="A166" s="36">
        <f>IF(Values_Entered,A165+1,"")</f>
        <v>149</v>
      </c>
      <c r="B166" s="37">
        <f t="shared" si="16"/>
        <v>98465</v>
      </c>
      <c r="C166" s="39">
        <f t="shared" si="20"/>
        <v>0</v>
      </c>
      <c r="D166" s="39">
        <f t="shared" si="23"/>
        <v>17774.897914494395</v>
      </c>
      <c r="E166" s="40">
        <f t="shared" si="17"/>
        <v>0</v>
      </c>
      <c r="F166" s="39">
        <f t="shared" si="18"/>
        <v>0</v>
      </c>
      <c r="G166" s="39">
        <f t="shared" si="21"/>
        <v>0</v>
      </c>
      <c r="H166" s="39">
        <f t="shared" si="22"/>
        <v>0</v>
      </c>
      <c r="I166" s="39">
        <f t="shared" si="19"/>
        <v>0</v>
      </c>
      <c r="J166" s="39">
        <f>SUM($H$18:$H166)</f>
        <v>8048.4895724719463</v>
      </c>
    </row>
    <row r="167" spans="1:10">
      <c r="A167" s="36">
        <f>IF(Values_Entered,A166+1,"")</f>
        <v>150</v>
      </c>
      <c r="B167" s="37">
        <f t="shared" si="16"/>
        <v>98830</v>
      </c>
      <c r="C167" s="39">
        <f t="shared" si="20"/>
        <v>0</v>
      </c>
      <c r="D167" s="39">
        <f t="shared" si="23"/>
        <v>17774.897914494395</v>
      </c>
      <c r="E167" s="40">
        <f t="shared" si="17"/>
        <v>0</v>
      </c>
      <c r="F167" s="39">
        <f t="shared" si="18"/>
        <v>0</v>
      </c>
      <c r="G167" s="39">
        <f t="shared" si="21"/>
        <v>0</v>
      </c>
      <c r="H167" s="39">
        <f t="shared" si="22"/>
        <v>0</v>
      </c>
      <c r="I167" s="39">
        <f t="shared" si="19"/>
        <v>0</v>
      </c>
      <c r="J167" s="39">
        <f>SUM($H$18:$H167)</f>
        <v>8048.4895724719463</v>
      </c>
    </row>
    <row r="168" spans="1:10">
      <c r="A168" s="36">
        <f>IF(Values_Entered,A167+1,"")</f>
        <v>151</v>
      </c>
      <c r="B168" s="37">
        <f t="shared" si="16"/>
        <v>99195</v>
      </c>
      <c r="C168" s="39">
        <f t="shared" si="20"/>
        <v>0</v>
      </c>
      <c r="D168" s="39">
        <f t="shared" si="23"/>
        <v>17774.897914494395</v>
      </c>
      <c r="E168" s="40">
        <f t="shared" si="17"/>
        <v>0</v>
      </c>
      <c r="F168" s="39">
        <f t="shared" si="18"/>
        <v>0</v>
      </c>
      <c r="G168" s="39">
        <f t="shared" si="21"/>
        <v>0</v>
      </c>
      <c r="H168" s="39">
        <f t="shared" si="22"/>
        <v>0</v>
      </c>
      <c r="I168" s="39">
        <f t="shared" si="19"/>
        <v>0</v>
      </c>
      <c r="J168" s="39">
        <f>SUM($H$18:$H168)</f>
        <v>8048.4895724719463</v>
      </c>
    </row>
    <row r="169" spans="1:10">
      <c r="A169" s="36">
        <f>IF(Values_Entered,A168+1,"")</f>
        <v>152</v>
      </c>
      <c r="B169" s="37">
        <f t="shared" si="16"/>
        <v>99561</v>
      </c>
      <c r="C169" s="39">
        <f t="shared" si="20"/>
        <v>0</v>
      </c>
      <c r="D169" s="39">
        <f t="shared" si="23"/>
        <v>17774.897914494395</v>
      </c>
      <c r="E169" s="40">
        <f t="shared" si="17"/>
        <v>0</v>
      </c>
      <c r="F169" s="39">
        <f t="shared" si="18"/>
        <v>0</v>
      </c>
      <c r="G169" s="39">
        <f t="shared" si="21"/>
        <v>0</v>
      </c>
      <c r="H169" s="39">
        <f t="shared" si="22"/>
        <v>0</v>
      </c>
      <c r="I169" s="39">
        <f t="shared" si="19"/>
        <v>0</v>
      </c>
      <c r="J169" s="39">
        <f>SUM($H$18:$H169)</f>
        <v>8048.4895724719463</v>
      </c>
    </row>
    <row r="170" spans="1:10">
      <c r="A170" s="36">
        <f>IF(Values_Entered,A169+1,"")</f>
        <v>153</v>
      </c>
      <c r="B170" s="37">
        <f t="shared" si="16"/>
        <v>99926</v>
      </c>
      <c r="C170" s="39">
        <f t="shared" si="20"/>
        <v>0</v>
      </c>
      <c r="D170" s="39">
        <f t="shared" si="23"/>
        <v>17774.897914494395</v>
      </c>
      <c r="E170" s="40">
        <f t="shared" si="17"/>
        <v>0</v>
      </c>
      <c r="F170" s="39">
        <f t="shared" si="18"/>
        <v>0</v>
      </c>
      <c r="G170" s="39">
        <f t="shared" si="21"/>
        <v>0</v>
      </c>
      <c r="H170" s="39">
        <f t="shared" si="22"/>
        <v>0</v>
      </c>
      <c r="I170" s="39">
        <f t="shared" si="19"/>
        <v>0</v>
      </c>
      <c r="J170" s="39">
        <f>SUM($H$18:$H170)</f>
        <v>8048.4895724719463</v>
      </c>
    </row>
    <row r="171" spans="1:10">
      <c r="A171" s="36">
        <f>IF(Values_Entered,A170+1,"")</f>
        <v>154</v>
      </c>
      <c r="B171" s="37">
        <f t="shared" si="16"/>
        <v>100291</v>
      </c>
      <c r="C171" s="39">
        <f t="shared" si="20"/>
        <v>0</v>
      </c>
      <c r="D171" s="39">
        <f t="shared" si="23"/>
        <v>17774.897914494395</v>
      </c>
      <c r="E171" s="40">
        <f t="shared" si="17"/>
        <v>0</v>
      </c>
      <c r="F171" s="39">
        <f t="shared" si="18"/>
        <v>0</v>
      </c>
      <c r="G171" s="39">
        <f t="shared" si="21"/>
        <v>0</v>
      </c>
      <c r="H171" s="39">
        <f t="shared" si="22"/>
        <v>0</v>
      </c>
      <c r="I171" s="39">
        <f t="shared" si="19"/>
        <v>0</v>
      </c>
      <c r="J171" s="39">
        <f>SUM($H$18:$H171)</f>
        <v>8048.4895724719463</v>
      </c>
    </row>
    <row r="172" spans="1:10">
      <c r="A172" s="36">
        <f>IF(Values_Entered,A171+1,"")</f>
        <v>155</v>
      </c>
      <c r="B172" s="37">
        <f t="shared" si="16"/>
        <v>100656</v>
      </c>
      <c r="C172" s="39">
        <f t="shared" si="20"/>
        <v>0</v>
      </c>
      <c r="D172" s="39">
        <f t="shared" si="23"/>
        <v>17774.897914494395</v>
      </c>
      <c r="E172" s="40">
        <f t="shared" si="17"/>
        <v>0</v>
      </c>
      <c r="F172" s="39">
        <f t="shared" si="18"/>
        <v>0</v>
      </c>
      <c r="G172" s="39">
        <f t="shared" si="21"/>
        <v>0</v>
      </c>
      <c r="H172" s="39">
        <f t="shared" si="22"/>
        <v>0</v>
      </c>
      <c r="I172" s="39">
        <f t="shared" si="19"/>
        <v>0</v>
      </c>
      <c r="J172" s="39">
        <f>SUM($H$18:$H172)</f>
        <v>8048.4895724719463</v>
      </c>
    </row>
    <row r="173" spans="1:10">
      <c r="A173" s="36">
        <f>IF(Values_Entered,A172+1,"")</f>
        <v>156</v>
      </c>
      <c r="B173" s="37">
        <f t="shared" si="16"/>
        <v>101022</v>
      </c>
      <c r="C173" s="39">
        <f t="shared" si="20"/>
        <v>0</v>
      </c>
      <c r="D173" s="39">
        <f t="shared" si="23"/>
        <v>17774.897914494395</v>
      </c>
      <c r="E173" s="40">
        <f t="shared" si="17"/>
        <v>0</v>
      </c>
      <c r="F173" s="39">
        <f t="shared" si="18"/>
        <v>0</v>
      </c>
      <c r="G173" s="39">
        <f t="shared" si="21"/>
        <v>0</v>
      </c>
      <c r="H173" s="39">
        <f t="shared" si="22"/>
        <v>0</v>
      </c>
      <c r="I173" s="39">
        <f t="shared" si="19"/>
        <v>0</v>
      </c>
      <c r="J173" s="39">
        <f>SUM($H$18:$H173)</f>
        <v>8048.4895724719463</v>
      </c>
    </row>
    <row r="174" spans="1:10">
      <c r="A174" s="36">
        <f>IF(Values_Entered,A173+1,"")</f>
        <v>157</v>
      </c>
      <c r="B174" s="37">
        <f t="shared" si="16"/>
        <v>101387</v>
      </c>
      <c r="C174" s="39">
        <f t="shared" si="20"/>
        <v>0</v>
      </c>
      <c r="D174" s="39">
        <f t="shared" si="23"/>
        <v>17774.897914494395</v>
      </c>
      <c r="E174" s="40">
        <f t="shared" si="17"/>
        <v>0</v>
      </c>
      <c r="F174" s="39">
        <f t="shared" si="18"/>
        <v>0</v>
      </c>
      <c r="G174" s="39">
        <f t="shared" si="21"/>
        <v>0</v>
      </c>
      <c r="H174" s="39">
        <f t="shared" si="22"/>
        <v>0</v>
      </c>
      <c r="I174" s="39">
        <f t="shared" si="19"/>
        <v>0</v>
      </c>
      <c r="J174" s="39">
        <f>SUM($H$18:$H174)</f>
        <v>8048.4895724719463</v>
      </c>
    </row>
    <row r="175" spans="1:10">
      <c r="A175" s="36">
        <f>IF(Values_Entered,A174+1,"")</f>
        <v>158</v>
      </c>
      <c r="B175" s="37">
        <f t="shared" si="16"/>
        <v>101752</v>
      </c>
      <c r="C175" s="39">
        <f t="shared" si="20"/>
        <v>0</v>
      </c>
      <c r="D175" s="39">
        <f t="shared" si="23"/>
        <v>17774.897914494395</v>
      </c>
      <c r="E175" s="40">
        <f t="shared" si="17"/>
        <v>0</v>
      </c>
      <c r="F175" s="39">
        <f t="shared" si="18"/>
        <v>0</v>
      </c>
      <c r="G175" s="39">
        <f t="shared" si="21"/>
        <v>0</v>
      </c>
      <c r="H175" s="39">
        <f t="shared" si="22"/>
        <v>0</v>
      </c>
      <c r="I175" s="39">
        <f t="shared" si="19"/>
        <v>0</v>
      </c>
      <c r="J175" s="39">
        <f>SUM($H$18:$H175)</f>
        <v>8048.4895724719463</v>
      </c>
    </row>
    <row r="176" spans="1:10">
      <c r="A176" s="36">
        <f>IF(Values_Entered,A175+1,"")</f>
        <v>159</v>
      </c>
      <c r="B176" s="37">
        <f t="shared" si="16"/>
        <v>102117</v>
      </c>
      <c r="C176" s="39">
        <f t="shared" si="20"/>
        <v>0</v>
      </c>
      <c r="D176" s="39">
        <f t="shared" si="23"/>
        <v>17774.897914494395</v>
      </c>
      <c r="E176" s="40">
        <f t="shared" si="17"/>
        <v>0</v>
      </c>
      <c r="F176" s="39">
        <f t="shared" si="18"/>
        <v>0</v>
      </c>
      <c r="G176" s="39">
        <f t="shared" si="21"/>
        <v>0</v>
      </c>
      <c r="H176" s="39">
        <f t="shared" si="22"/>
        <v>0</v>
      </c>
      <c r="I176" s="39">
        <f t="shared" si="19"/>
        <v>0</v>
      </c>
      <c r="J176" s="39">
        <f>SUM($H$18:$H176)</f>
        <v>8048.4895724719463</v>
      </c>
    </row>
    <row r="177" spans="1:10">
      <c r="A177" s="36">
        <f>IF(Values_Entered,A176+1,"")</f>
        <v>160</v>
      </c>
      <c r="B177" s="37">
        <f t="shared" si="16"/>
        <v>102483</v>
      </c>
      <c r="C177" s="39">
        <f t="shared" si="20"/>
        <v>0</v>
      </c>
      <c r="D177" s="39">
        <f t="shared" si="23"/>
        <v>17774.897914494395</v>
      </c>
      <c r="E177" s="40">
        <f t="shared" si="17"/>
        <v>0</v>
      </c>
      <c r="F177" s="39">
        <f t="shared" si="18"/>
        <v>0</v>
      </c>
      <c r="G177" s="39">
        <f t="shared" si="21"/>
        <v>0</v>
      </c>
      <c r="H177" s="39">
        <f t="shared" si="22"/>
        <v>0</v>
      </c>
      <c r="I177" s="39">
        <f t="shared" si="19"/>
        <v>0</v>
      </c>
      <c r="J177" s="39">
        <f>SUM($H$18:$H177)</f>
        <v>8048.4895724719463</v>
      </c>
    </row>
    <row r="178" spans="1:10">
      <c r="A178" s="36">
        <f>IF(Values_Entered,A177+1,"")</f>
        <v>161</v>
      </c>
      <c r="B178" s="37">
        <f t="shared" si="16"/>
        <v>102848</v>
      </c>
      <c r="C178" s="39">
        <f t="shared" si="20"/>
        <v>0</v>
      </c>
      <c r="D178" s="39">
        <f t="shared" si="23"/>
        <v>17774.897914494395</v>
      </c>
      <c r="E178" s="40">
        <f t="shared" si="17"/>
        <v>0</v>
      </c>
      <c r="F178" s="39">
        <f t="shared" si="18"/>
        <v>0</v>
      </c>
      <c r="G178" s="39">
        <f t="shared" si="21"/>
        <v>0</v>
      </c>
      <c r="H178" s="39">
        <f t="shared" si="22"/>
        <v>0</v>
      </c>
      <c r="I178" s="39">
        <f t="shared" si="19"/>
        <v>0</v>
      </c>
      <c r="J178" s="39">
        <f>SUM($H$18:$H178)</f>
        <v>8048.4895724719463</v>
      </c>
    </row>
    <row r="179" spans="1:10">
      <c r="A179" s="36">
        <f>IF(Values_Entered,A178+1,"")</f>
        <v>162</v>
      </c>
      <c r="B179" s="37">
        <f t="shared" si="16"/>
        <v>103213</v>
      </c>
      <c r="C179" s="39">
        <f t="shared" si="20"/>
        <v>0</v>
      </c>
      <c r="D179" s="39">
        <f t="shared" si="23"/>
        <v>17774.897914494395</v>
      </c>
      <c r="E179" s="40">
        <f t="shared" si="17"/>
        <v>0</v>
      </c>
      <c r="F179" s="39">
        <f t="shared" si="18"/>
        <v>0</v>
      </c>
      <c r="G179" s="39">
        <f t="shared" si="21"/>
        <v>0</v>
      </c>
      <c r="H179" s="39">
        <f t="shared" si="22"/>
        <v>0</v>
      </c>
      <c r="I179" s="39">
        <f t="shared" si="19"/>
        <v>0</v>
      </c>
      <c r="J179" s="39">
        <f>SUM($H$18:$H179)</f>
        <v>8048.4895724719463</v>
      </c>
    </row>
    <row r="180" spans="1:10">
      <c r="A180" s="36">
        <f>IF(Values_Entered,A179+1,"")</f>
        <v>163</v>
      </c>
      <c r="B180" s="37">
        <f t="shared" si="16"/>
        <v>103578</v>
      </c>
      <c r="C180" s="39">
        <f t="shared" si="20"/>
        <v>0</v>
      </c>
      <c r="D180" s="39">
        <f t="shared" si="23"/>
        <v>17774.897914494395</v>
      </c>
      <c r="E180" s="40">
        <f t="shared" si="17"/>
        <v>0</v>
      </c>
      <c r="F180" s="39">
        <f t="shared" si="18"/>
        <v>0</v>
      </c>
      <c r="G180" s="39">
        <f t="shared" si="21"/>
        <v>0</v>
      </c>
      <c r="H180" s="39">
        <f t="shared" si="22"/>
        <v>0</v>
      </c>
      <c r="I180" s="39">
        <f t="shared" si="19"/>
        <v>0</v>
      </c>
      <c r="J180" s="39">
        <f>SUM($H$18:$H180)</f>
        <v>8048.4895724719463</v>
      </c>
    </row>
    <row r="181" spans="1:10">
      <c r="A181" s="36">
        <f>IF(Values_Entered,A180+1,"")</f>
        <v>164</v>
      </c>
      <c r="B181" s="37">
        <f t="shared" si="16"/>
        <v>103944</v>
      </c>
      <c r="C181" s="39">
        <f t="shared" si="20"/>
        <v>0</v>
      </c>
      <c r="D181" s="39">
        <f t="shared" si="23"/>
        <v>17774.897914494395</v>
      </c>
      <c r="E181" s="40">
        <f t="shared" si="17"/>
        <v>0</v>
      </c>
      <c r="F181" s="39">
        <f t="shared" si="18"/>
        <v>0</v>
      </c>
      <c r="G181" s="39">
        <f t="shared" si="21"/>
        <v>0</v>
      </c>
      <c r="H181" s="39">
        <f t="shared" si="22"/>
        <v>0</v>
      </c>
      <c r="I181" s="39">
        <f t="shared" si="19"/>
        <v>0</v>
      </c>
      <c r="J181" s="39">
        <f>SUM($H$18:$H181)</f>
        <v>8048.4895724719463</v>
      </c>
    </row>
    <row r="182" spans="1:10">
      <c r="A182" s="36">
        <f>IF(Values_Entered,A181+1,"")</f>
        <v>165</v>
      </c>
      <c r="B182" s="37">
        <f t="shared" si="16"/>
        <v>104309</v>
      </c>
      <c r="C182" s="39">
        <f t="shared" si="20"/>
        <v>0</v>
      </c>
      <c r="D182" s="39">
        <f t="shared" si="23"/>
        <v>17774.897914494395</v>
      </c>
      <c r="E182" s="40">
        <f t="shared" si="17"/>
        <v>0</v>
      </c>
      <c r="F182" s="39">
        <f t="shared" si="18"/>
        <v>0</v>
      </c>
      <c r="G182" s="39">
        <f t="shared" si="21"/>
        <v>0</v>
      </c>
      <c r="H182" s="39">
        <f t="shared" si="22"/>
        <v>0</v>
      </c>
      <c r="I182" s="39">
        <f t="shared" si="19"/>
        <v>0</v>
      </c>
      <c r="J182" s="39">
        <f>SUM($H$18:$H182)</f>
        <v>8048.4895724719463</v>
      </c>
    </row>
    <row r="183" spans="1:10">
      <c r="A183" s="36">
        <f>IF(Values_Entered,A182+1,"")</f>
        <v>166</v>
      </c>
      <c r="B183" s="37">
        <f t="shared" si="16"/>
        <v>104674</v>
      </c>
      <c r="C183" s="39">
        <f t="shared" si="20"/>
        <v>0</v>
      </c>
      <c r="D183" s="39">
        <f t="shared" si="23"/>
        <v>17774.897914494395</v>
      </c>
      <c r="E183" s="40">
        <f t="shared" si="17"/>
        <v>0</v>
      </c>
      <c r="F183" s="39">
        <f t="shared" si="18"/>
        <v>0</v>
      </c>
      <c r="G183" s="39">
        <f t="shared" si="21"/>
        <v>0</v>
      </c>
      <c r="H183" s="39">
        <f t="shared" si="22"/>
        <v>0</v>
      </c>
      <c r="I183" s="39">
        <f t="shared" si="19"/>
        <v>0</v>
      </c>
      <c r="J183" s="39">
        <f>SUM($H$18:$H183)</f>
        <v>8048.4895724719463</v>
      </c>
    </row>
    <row r="184" spans="1:10">
      <c r="A184" s="36">
        <f>IF(Values_Entered,A183+1,"")</f>
        <v>167</v>
      </c>
      <c r="B184" s="37">
        <f t="shared" si="16"/>
        <v>105039</v>
      </c>
      <c r="C184" s="39">
        <f t="shared" si="20"/>
        <v>0</v>
      </c>
      <c r="D184" s="39">
        <f t="shared" si="23"/>
        <v>17774.897914494395</v>
      </c>
      <c r="E184" s="40">
        <f t="shared" si="17"/>
        <v>0</v>
      </c>
      <c r="F184" s="39">
        <f t="shared" si="18"/>
        <v>0</v>
      </c>
      <c r="G184" s="39">
        <f t="shared" si="21"/>
        <v>0</v>
      </c>
      <c r="H184" s="39">
        <f t="shared" si="22"/>
        <v>0</v>
      </c>
      <c r="I184" s="39">
        <f t="shared" si="19"/>
        <v>0</v>
      </c>
      <c r="J184" s="39">
        <f>SUM($H$18:$H184)</f>
        <v>8048.4895724719463</v>
      </c>
    </row>
    <row r="185" spans="1:10">
      <c r="A185" s="36">
        <f>IF(Values_Entered,A184+1,"")</f>
        <v>168</v>
      </c>
      <c r="B185" s="37">
        <f t="shared" si="16"/>
        <v>105405</v>
      </c>
      <c r="C185" s="39">
        <f t="shared" si="20"/>
        <v>0</v>
      </c>
      <c r="D185" s="39">
        <f t="shared" si="23"/>
        <v>17774.897914494395</v>
      </c>
      <c r="E185" s="40">
        <f t="shared" si="17"/>
        <v>0</v>
      </c>
      <c r="F185" s="39">
        <f t="shared" si="18"/>
        <v>0</v>
      </c>
      <c r="G185" s="39">
        <f t="shared" si="21"/>
        <v>0</v>
      </c>
      <c r="H185" s="39">
        <f t="shared" si="22"/>
        <v>0</v>
      </c>
      <c r="I185" s="39">
        <f t="shared" si="19"/>
        <v>0</v>
      </c>
      <c r="J185" s="39">
        <f>SUM($H$18:$H185)</f>
        <v>8048.4895724719463</v>
      </c>
    </row>
    <row r="186" spans="1:10">
      <c r="A186" s="36">
        <f>IF(Values_Entered,A185+1,"")</f>
        <v>169</v>
      </c>
      <c r="B186" s="37">
        <f t="shared" si="16"/>
        <v>105770</v>
      </c>
      <c r="C186" s="39">
        <f t="shared" si="20"/>
        <v>0</v>
      </c>
      <c r="D186" s="39">
        <f t="shared" si="23"/>
        <v>17774.897914494395</v>
      </c>
      <c r="E186" s="40">
        <f t="shared" si="17"/>
        <v>0</v>
      </c>
      <c r="F186" s="39">
        <f t="shared" si="18"/>
        <v>0</v>
      </c>
      <c r="G186" s="39">
        <f t="shared" si="21"/>
        <v>0</v>
      </c>
      <c r="H186" s="39">
        <f t="shared" si="22"/>
        <v>0</v>
      </c>
      <c r="I186" s="39">
        <f t="shared" si="19"/>
        <v>0</v>
      </c>
      <c r="J186" s="39">
        <f>SUM($H$18:$H186)</f>
        <v>8048.4895724719463</v>
      </c>
    </row>
    <row r="187" spans="1:10">
      <c r="A187" s="36">
        <f>IF(Values_Entered,A186+1,"")</f>
        <v>170</v>
      </c>
      <c r="B187" s="37">
        <f t="shared" si="16"/>
        <v>106135</v>
      </c>
      <c r="C187" s="39">
        <f t="shared" si="20"/>
        <v>0</v>
      </c>
      <c r="D187" s="39">
        <f t="shared" si="23"/>
        <v>17774.897914494395</v>
      </c>
      <c r="E187" s="40">
        <f t="shared" si="17"/>
        <v>0</v>
      </c>
      <c r="F187" s="39">
        <f t="shared" si="18"/>
        <v>0</v>
      </c>
      <c r="G187" s="39">
        <f t="shared" si="21"/>
        <v>0</v>
      </c>
      <c r="H187" s="39">
        <f t="shared" si="22"/>
        <v>0</v>
      </c>
      <c r="I187" s="39">
        <f t="shared" si="19"/>
        <v>0</v>
      </c>
      <c r="J187" s="39">
        <f>SUM($H$18:$H187)</f>
        <v>8048.4895724719463</v>
      </c>
    </row>
    <row r="188" spans="1:10">
      <c r="A188" s="36">
        <f>IF(Values_Entered,A187+1,"")</f>
        <v>171</v>
      </c>
      <c r="B188" s="37">
        <f t="shared" si="16"/>
        <v>106500</v>
      </c>
      <c r="C188" s="39">
        <f t="shared" si="20"/>
        <v>0</v>
      </c>
      <c r="D188" s="39">
        <f t="shared" si="23"/>
        <v>17774.897914494395</v>
      </c>
      <c r="E188" s="40">
        <f t="shared" si="17"/>
        <v>0</v>
      </c>
      <c r="F188" s="39">
        <f t="shared" si="18"/>
        <v>0</v>
      </c>
      <c r="G188" s="39">
        <f t="shared" si="21"/>
        <v>0</v>
      </c>
      <c r="H188" s="39">
        <f t="shared" si="22"/>
        <v>0</v>
      </c>
      <c r="I188" s="39">
        <f t="shared" si="19"/>
        <v>0</v>
      </c>
      <c r="J188" s="39">
        <f>SUM($H$18:$H188)</f>
        <v>8048.4895724719463</v>
      </c>
    </row>
    <row r="189" spans="1:10">
      <c r="A189" s="36">
        <f>IF(Values_Entered,A188+1,"")</f>
        <v>172</v>
      </c>
      <c r="B189" s="37">
        <f t="shared" si="16"/>
        <v>106866</v>
      </c>
      <c r="C189" s="39">
        <f t="shared" si="20"/>
        <v>0</v>
      </c>
      <c r="D189" s="39">
        <f t="shared" si="23"/>
        <v>17774.897914494395</v>
      </c>
      <c r="E189" s="40">
        <f t="shared" si="17"/>
        <v>0</v>
      </c>
      <c r="F189" s="39">
        <f t="shared" si="18"/>
        <v>0</v>
      </c>
      <c r="G189" s="39">
        <f t="shared" si="21"/>
        <v>0</v>
      </c>
      <c r="H189" s="39">
        <f t="shared" si="22"/>
        <v>0</v>
      </c>
      <c r="I189" s="39">
        <f t="shared" si="19"/>
        <v>0</v>
      </c>
      <c r="J189" s="39">
        <f>SUM($H$18:$H189)</f>
        <v>8048.4895724719463</v>
      </c>
    </row>
    <row r="190" spans="1:10">
      <c r="A190" s="36">
        <f>IF(Values_Entered,A189+1,"")</f>
        <v>173</v>
      </c>
      <c r="B190" s="37">
        <f t="shared" si="16"/>
        <v>107231</v>
      </c>
      <c r="C190" s="39">
        <f t="shared" si="20"/>
        <v>0</v>
      </c>
      <c r="D190" s="39">
        <f t="shared" si="23"/>
        <v>17774.897914494395</v>
      </c>
      <c r="E190" s="40">
        <f t="shared" si="17"/>
        <v>0</v>
      </c>
      <c r="F190" s="39">
        <f t="shared" si="18"/>
        <v>0</v>
      </c>
      <c r="G190" s="39">
        <f t="shared" si="21"/>
        <v>0</v>
      </c>
      <c r="H190" s="39">
        <f t="shared" si="22"/>
        <v>0</v>
      </c>
      <c r="I190" s="39">
        <f t="shared" si="19"/>
        <v>0</v>
      </c>
      <c r="J190" s="39">
        <f>SUM($H$18:$H190)</f>
        <v>8048.4895724719463</v>
      </c>
    </row>
    <row r="191" spans="1:10">
      <c r="A191" s="36">
        <f>IF(Values_Entered,A190+1,"")</f>
        <v>174</v>
      </c>
      <c r="B191" s="37">
        <f t="shared" si="16"/>
        <v>107596</v>
      </c>
      <c r="C191" s="39">
        <f t="shared" si="20"/>
        <v>0</v>
      </c>
      <c r="D191" s="39">
        <f t="shared" si="23"/>
        <v>17774.897914494395</v>
      </c>
      <c r="E191" s="40">
        <f t="shared" si="17"/>
        <v>0</v>
      </c>
      <c r="F191" s="39">
        <f t="shared" si="18"/>
        <v>0</v>
      </c>
      <c r="G191" s="39">
        <f t="shared" si="21"/>
        <v>0</v>
      </c>
      <c r="H191" s="39">
        <f t="shared" si="22"/>
        <v>0</v>
      </c>
      <c r="I191" s="39">
        <f t="shared" si="19"/>
        <v>0</v>
      </c>
      <c r="J191" s="39">
        <f>SUM($H$18:$H191)</f>
        <v>8048.4895724719463</v>
      </c>
    </row>
    <row r="192" spans="1:10">
      <c r="A192" s="36">
        <f>IF(Values_Entered,A191+1,"")</f>
        <v>175</v>
      </c>
      <c r="B192" s="37">
        <f t="shared" si="16"/>
        <v>107961</v>
      </c>
      <c r="C192" s="39">
        <f t="shared" si="20"/>
        <v>0</v>
      </c>
      <c r="D192" s="39">
        <f t="shared" si="23"/>
        <v>17774.897914494395</v>
      </c>
      <c r="E192" s="40">
        <f t="shared" si="17"/>
        <v>0</v>
      </c>
      <c r="F192" s="39">
        <f t="shared" si="18"/>
        <v>0</v>
      </c>
      <c r="G192" s="39">
        <f t="shared" si="21"/>
        <v>0</v>
      </c>
      <c r="H192" s="39">
        <f t="shared" si="22"/>
        <v>0</v>
      </c>
      <c r="I192" s="39">
        <f t="shared" si="19"/>
        <v>0</v>
      </c>
      <c r="J192" s="39">
        <f>SUM($H$18:$H192)</f>
        <v>8048.4895724719463</v>
      </c>
    </row>
    <row r="193" spans="1:10">
      <c r="A193" s="36">
        <f>IF(Values_Entered,A192+1,"")</f>
        <v>176</v>
      </c>
      <c r="B193" s="37">
        <f t="shared" si="16"/>
        <v>108327</v>
      </c>
      <c r="C193" s="39">
        <f t="shared" si="20"/>
        <v>0</v>
      </c>
      <c r="D193" s="39">
        <f t="shared" si="23"/>
        <v>17774.897914494395</v>
      </c>
      <c r="E193" s="40">
        <f t="shared" si="17"/>
        <v>0</v>
      </c>
      <c r="F193" s="39">
        <f t="shared" si="18"/>
        <v>0</v>
      </c>
      <c r="G193" s="39">
        <f t="shared" si="21"/>
        <v>0</v>
      </c>
      <c r="H193" s="39">
        <f t="shared" si="22"/>
        <v>0</v>
      </c>
      <c r="I193" s="39">
        <f t="shared" si="19"/>
        <v>0</v>
      </c>
      <c r="J193" s="39">
        <f>SUM($H$18:$H193)</f>
        <v>8048.4895724719463</v>
      </c>
    </row>
    <row r="194" spans="1:10">
      <c r="A194" s="36">
        <f>IF(Values_Entered,A193+1,"")</f>
        <v>177</v>
      </c>
      <c r="B194" s="37">
        <f t="shared" si="16"/>
        <v>108692</v>
      </c>
      <c r="C194" s="39">
        <f t="shared" si="20"/>
        <v>0</v>
      </c>
      <c r="D194" s="39">
        <f t="shared" si="23"/>
        <v>17774.897914494395</v>
      </c>
      <c r="E194" s="40">
        <f t="shared" si="17"/>
        <v>0</v>
      </c>
      <c r="F194" s="39">
        <f t="shared" si="18"/>
        <v>0</v>
      </c>
      <c r="G194" s="39">
        <f t="shared" si="21"/>
        <v>0</v>
      </c>
      <c r="H194" s="39">
        <f t="shared" si="22"/>
        <v>0</v>
      </c>
      <c r="I194" s="39">
        <f t="shared" si="19"/>
        <v>0</v>
      </c>
      <c r="J194" s="39">
        <f>SUM($H$18:$H194)</f>
        <v>8048.4895724719463</v>
      </c>
    </row>
    <row r="195" spans="1:10">
      <c r="A195" s="36">
        <f>IF(Values_Entered,A194+1,"")</f>
        <v>178</v>
      </c>
      <c r="B195" s="37">
        <f t="shared" si="16"/>
        <v>109057</v>
      </c>
      <c r="C195" s="39">
        <f t="shared" si="20"/>
        <v>0</v>
      </c>
      <c r="D195" s="39">
        <f t="shared" si="23"/>
        <v>17774.897914494395</v>
      </c>
      <c r="E195" s="40">
        <f t="shared" si="17"/>
        <v>0</v>
      </c>
      <c r="F195" s="39">
        <f t="shared" si="18"/>
        <v>0</v>
      </c>
      <c r="G195" s="39">
        <f t="shared" si="21"/>
        <v>0</v>
      </c>
      <c r="H195" s="39">
        <f t="shared" si="22"/>
        <v>0</v>
      </c>
      <c r="I195" s="39">
        <f t="shared" si="19"/>
        <v>0</v>
      </c>
      <c r="J195" s="39">
        <f>SUM($H$18:$H195)</f>
        <v>8048.4895724719463</v>
      </c>
    </row>
    <row r="196" spans="1:10">
      <c r="A196" s="36">
        <f>IF(Values_Entered,A195+1,"")</f>
        <v>179</v>
      </c>
      <c r="B196" s="37">
        <f t="shared" si="16"/>
        <v>109422</v>
      </c>
      <c r="C196" s="39">
        <f t="shared" si="20"/>
        <v>0</v>
      </c>
      <c r="D196" s="39">
        <f t="shared" si="23"/>
        <v>17774.897914494395</v>
      </c>
      <c r="E196" s="40">
        <f t="shared" si="17"/>
        <v>0</v>
      </c>
      <c r="F196" s="39">
        <f t="shared" si="18"/>
        <v>0</v>
      </c>
      <c r="G196" s="39">
        <f t="shared" si="21"/>
        <v>0</v>
      </c>
      <c r="H196" s="39">
        <f t="shared" si="22"/>
        <v>0</v>
      </c>
      <c r="I196" s="39">
        <f t="shared" si="19"/>
        <v>0</v>
      </c>
      <c r="J196" s="39">
        <f>SUM($H$18:$H196)</f>
        <v>8048.4895724719463</v>
      </c>
    </row>
    <row r="197" spans="1:10">
      <c r="A197" s="36">
        <f>IF(Values_Entered,A196+1,"")</f>
        <v>180</v>
      </c>
      <c r="B197" s="37">
        <f t="shared" si="16"/>
        <v>109787</v>
      </c>
      <c r="C197" s="39">
        <f t="shared" si="20"/>
        <v>0</v>
      </c>
      <c r="D197" s="39">
        <f t="shared" si="23"/>
        <v>17774.897914494395</v>
      </c>
      <c r="E197" s="40">
        <f t="shared" si="17"/>
        <v>0</v>
      </c>
      <c r="F197" s="39">
        <f t="shared" si="18"/>
        <v>0</v>
      </c>
      <c r="G197" s="39">
        <f t="shared" si="21"/>
        <v>0</v>
      </c>
      <c r="H197" s="39">
        <f t="shared" si="22"/>
        <v>0</v>
      </c>
      <c r="I197" s="39">
        <f t="shared" si="19"/>
        <v>0</v>
      </c>
      <c r="J197" s="39">
        <f>SUM($H$18:$H197)</f>
        <v>8048.4895724719463</v>
      </c>
    </row>
    <row r="198" spans="1:10">
      <c r="A198" s="36">
        <f>IF(Values_Entered,A197+1,"")</f>
        <v>181</v>
      </c>
      <c r="B198" s="37">
        <f t="shared" si="16"/>
        <v>110152</v>
      </c>
      <c r="C198" s="39">
        <f t="shared" si="20"/>
        <v>0</v>
      </c>
      <c r="D198" s="39">
        <f t="shared" si="23"/>
        <v>17774.897914494395</v>
      </c>
      <c r="E198" s="40">
        <f t="shared" si="17"/>
        <v>0</v>
      </c>
      <c r="F198" s="39">
        <f t="shared" si="18"/>
        <v>0</v>
      </c>
      <c r="G198" s="39">
        <f t="shared" si="21"/>
        <v>0</v>
      </c>
      <c r="H198" s="39">
        <f t="shared" si="22"/>
        <v>0</v>
      </c>
      <c r="I198" s="39">
        <f t="shared" si="19"/>
        <v>0</v>
      </c>
      <c r="J198" s="39">
        <f>SUM($H$18:$H198)</f>
        <v>8048.4895724719463</v>
      </c>
    </row>
    <row r="199" spans="1:10">
      <c r="A199" s="36">
        <f>IF(Values_Entered,A198+1,"")</f>
        <v>182</v>
      </c>
      <c r="B199" s="37">
        <f t="shared" si="16"/>
        <v>110517</v>
      </c>
      <c r="C199" s="39">
        <f t="shared" si="20"/>
        <v>0</v>
      </c>
      <c r="D199" s="39">
        <f t="shared" si="23"/>
        <v>17774.897914494395</v>
      </c>
      <c r="E199" s="40">
        <f t="shared" si="17"/>
        <v>0</v>
      </c>
      <c r="F199" s="39">
        <f t="shared" si="18"/>
        <v>0</v>
      </c>
      <c r="G199" s="39">
        <f t="shared" si="21"/>
        <v>0</v>
      </c>
      <c r="H199" s="39">
        <f t="shared" si="22"/>
        <v>0</v>
      </c>
      <c r="I199" s="39">
        <f t="shared" si="19"/>
        <v>0</v>
      </c>
      <c r="J199" s="39">
        <f>SUM($H$18:$H199)</f>
        <v>8048.4895724719463</v>
      </c>
    </row>
    <row r="200" spans="1:10">
      <c r="A200" s="36">
        <f>IF(Values_Entered,A199+1,"")</f>
        <v>183</v>
      </c>
      <c r="B200" s="37">
        <f t="shared" si="16"/>
        <v>110882</v>
      </c>
      <c r="C200" s="39">
        <f t="shared" si="20"/>
        <v>0</v>
      </c>
      <c r="D200" s="39">
        <f t="shared" si="23"/>
        <v>17774.897914494395</v>
      </c>
      <c r="E200" s="40">
        <f t="shared" si="17"/>
        <v>0</v>
      </c>
      <c r="F200" s="39">
        <f t="shared" si="18"/>
        <v>0</v>
      </c>
      <c r="G200" s="39">
        <f t="shared" si="21"/>
        <v>0</v>
      </c>
      <c r="H200" s="39">
        <f t="shared" si="22"/>
        <v>0</v>
      </c>
      <c r="I200" s="39">
        <f t="shared" si="19"/>
        <v>0</v>
      </c>
      <c r="J200" s="39">
        <f>SUM($H$18:$H200)</f>
        <v>8048.4895724719463</v>
      </c>
    </row>
    <row r="201" spans="1:10">
      <c r="A201" s="36">
        <f>IF(Values_Entered,A200+1,"")</f>
        <v>184</v>
      </c>
      <c r="B201" s="37">
        <f t="shared" si="16"/>
        <v>111248</v>
      </c>
      <c r="C201" s="39">
        <f t="shared" si="20"/>
        <v>0</v>
      </c>
      <c r="D201" s="39">
        <f t="shared" si="23"/>
        <v>17774.897914494395</v>
      </c>
      <c r="E201" s="40">
        <f t="shared" si="17"/>
        <v>0</v>
      </c>
      <c r="F201" s="39">
        <f t="shared" si="18"/>
        <v>0</v>
      </c>
      <c r="G201" s="39">
        <f t="shared" si="21"/>
        <v>0</v>
      </c>
      <c r="H201" s="39">
        <f t="shared" si="22"/>
        <v>0</v>
      </c>
      <c r="I201" s="39">
        <f t="shared" si="19"/>
        <v>0</v>
      </c>
      <c r="J201" s="39">
        <f>SUM($H$18:$H201)</f>
        <v>8048.4895724719463</v>
      </c>
    </row>
    <row r="202" spans="1:10">
      <c r="A202" s="36">
        <f>IF(Values_Entered,A201+1,"")</f>
        <v>185</v>
      </c>
      <c r="B202" s="37">
        <f t="shared" si="16"/>
        <v>111613</v>
      </c>
      <c r="C202" s="39">
        <f t="shared" si="20"/>
        <v>0</v>
      </c>
      <c r="D202" s="39">
        <f t="shared" si="23"/>
        <v>17774.897914494395</v>
      </c>
      <c r="E202" s="40">
        <f t="shared" si="17"/>
        <v>0</v>
      </c>
      <c r="F202" s="39">
        <f t="shared" si="18"/>
        <v>0</v>
      </c>
      <c r="G202" s="39">
        <f t="shared" si="21"/>
        <v>0</v>
      </c>
      <c r="H202" s="39">
        <f t="shared" si="22"/>
        <v>0</v>
      </c>
      <c r="I202" s="39">
        <f t="shared" si="19"/>
        <v>0</v>
      </c>
      <c r="J202" s="39">
        <f>SUM($H$18:$H202)</f>
        <v>8048.4895724719463</v>
      </c>
    </row>
    <row r="203" spans="1:10">
      <c r="A203" s="36">
        <f>IF(Values_Entered,A202+1,"")</f>
        <v>186</v>
      </c>
      <c r="B203" s="37">
        <f t="shared" si="16"/>
        <v>111978</v>
      </c>
      <c r="C203" s="39">
        <f t="shared" si="20"/>
        <v>0</v>
      </c>
      <c r="D203" s="39">
        <f t="shared" si="23"/>
        <v>17774.897914494395</v>
      </c>
      <c r="E203" s="40">
        <f t="shared" si="17"/>
        <v>0</v>
      </c>
      <c r="F203" s="39">
        <f t="shared" si="18"/>
        <v>0</v>
      </c>
      <c r="G203" s="39">
        <f t="shared" si="21"/>
        <v>0</v>
      </c>
      <c r="H203" s="39">
        <f t="shared" si="22"/>
        <v>0</v>
      </c>
      <c r="I203" s="39">
        <f t="shared" si="19"/>
        <v>0</v>
      </c>
      <c r="J203" s="39">
        <f>SUM($H$18:$H203)</f>
        <v>8048.4895724719463</v>
      </c>
    </row>
    <row r="204" spans="1:10">
      <c r="A204" s="36">
        <f>IF(Values_Entered,A203+1,"")</f>
        <v>187</v>
      </c>
      <c r="B204" s="37">
        <f t="shared" si="16"/>
        <v>112343</v>
      </c>
      <c r="C204" s="39">
        <f t="shared" si="20"/>
        <v>0</v>
      </c>
      <c r="D204" s="39">
        <f t="shared" si="23"/>
        <v>17774.897914494395</v>
      </c>
      <c r="E204" s="40">
        <f t="shared" si="17"/>
        <v>0</v>
      </c>
      <c r="F204" s="39">
        <f t="shared" si="18"/>
        <v>0</v>
      </c>
      <c r="G204" s="39">
        <f t="shared" si="21"/>
        <v>0</v>
      </c>
      <c r="H204" s="39">
        <f t="shared" si="22"/>
        <v>0</v>
      </c>
      <c r="I204" s="39">
        <f t="shared" si="19"/>
        <v>0</v>
      </c>
      <c r="J204" s="39">
        <f>SUM($H$18:$H204)</f>
        <v>8048.4895724719463</v>
      </c>
    </row>
    <row r="205" spans="1:10">
      <c r="A205" s="36">
        <f>IF(Values_Entered,A204+1,"")</f>
        <v>188</v>
      </c>
      <c r="B205" s="37">
        <f t="shared" si="16"/>
        <v>112709</v>
      </c>
      <c r="C205" s="39">
        <f t="shared" si="20"/>
        <v>0</v>
      </c>
      <c r="D205" s="39">
        <f t="shared" si="23"/>
        <v>17774.897914494395</v>
      </c>
      <c r="E205" s="40">
        <f t="shared" si="17"/>
        <v>0</v>
      </c>
      <c r="F205" s="39">
        <f t="shared" si="18"/>
        <v>0</v>
      </c>
      <c r="G205" s="39">
        <f t="shared" si="21"/>
        <v>0</v>
      </c>
      <c r="H205" s="39">
        <f t="shared" si="22"/>
        <v>0</v>
      </c>
      <c r="I205" s="39">
        <f t="shared" si="19"/>
        <v>0</v>
      </c>
      <c r="J205" s="39">
        <f>SUM($H$18:$H205)</f>
        <v>8048.4895724719463</v>
      </c>
    </row>
    <row r="206" spans="1:10">
      <c r="A206" s="36">
        <f>IF(Values_Entered,A205+1,"")</f>
        <v>189</v>
      </c>
      <c r="B206" s="37">
        <f t="shared" si="16"/>
        <v>113074</v>
      </c>
      <c r="C206" s="39">
        <f t="shared" si="20"/>
        <v>0</v>
      </c>
      <c r="D206" s="39">
        <f t="shared" si="23"/>
        <v>17774.897914494395</v>
      </c>
      <c r="E206" s="40">
        <f t="shared" si="17"/>
        <v>0</v>
      </c>
      <c r="F206" s="39">
        <f t="shared" si="18"/>
        <v>0</v>
      </c>
      <c r="G206" s="39">
        <f t="shared" si="21"/>
        <v>0</v>
      </c>
      <c r="H206" s="39">
        <f t="shared" si="22"/>
        <v>0</v>
      </c>
      <c r="I206" s="39">
        <f t="shared" si="19"/>
        <v>0</v>
      </c>
      <c r="J206" s="39">
        <f>SUM($H$18:$H206)</f>
        <v>8048.4895724719463</v>
      </c>
    </row>
    <row r="207" spans="1:10">
      <c r="A207" s="36">
        <f>IF(Values_Entered,A206+1,"")</f>
        <v>190</v>
      </c>
      <c r="B207" s="37">
        <f t="shared" si="16"/>
        <v>113439</v>
      </c>
      <c r="C207" s="39">
        <f t="shared" si="20"/>
        <v>0</v>
      </c>
      <c r="D207" s="39">
        <f t="shared" si="23"/>
        <v>17774.897914494395</v>
      </c>
      <c r="E207" s="40">
        <f t="shared" si="17"/>
        <v>0</v>
      </c>
      <c r="F207" s="39">
        <f t="shared" si="18"/>
        <v>0</v>
      </c>
      <c r="G207" s="39">
        <f t="shared" si="21"/>
        <v>0</v>
      </c>
      <c r="H207" s="39">
        <f t="shared" si="22"/>
        <v>0</v>
      </c>
      <c r="I207" s="39">
        <f t="shared" si="19"/>
        <v>0</v>
      </c>
      <c r="J207" s="39">
        <f>SUM($H$18:$H207)</f>
        <v>8048.4895724719463</v>
      </c>
    </row>
    <row r="208" spans="1:10">
      <c r="A208" s="36">
        <f>IF(Values_Entered,A207+1,"")</f>
        <v>191</v>
      </c>
      <c r="B208" s="37">
        <f t="shared" si="16"/>
        <v>113804</v>
      </c>
      <c r="C208" s="39">
        <f t="shared" si="20"/>
        <v>0</v>
      </c>
      <c r="D208" s="39">
        <f t="shared" si="23"/>
        <v>17774.897914494395</v>
      </c>
      <c r="E208" s="40">
        <f t="shared" si="17"/>
        <v>0</v>
      </c>
      <c r="F208" s="39">
        <f t="shared" si="18"/>
        <v>0</v>
      </c>
      <c r="G208" s="39">
        <f t="shared" si="21"/>
        <v>0</v>
      </c>
      <c r="H208" s="39">
        <f t="shared" si="22"/>
        <v>0</v>
      </c>
      <c r="I208" s="39">
        <f t="shared" si="19"/>
        <v>0</v>
      </c>
      <c r="J208" s="39">
        <f>SUM($H$18:$H208)</f>
        <v>8048.4895724719463</v>
      </c>
    </row>
    <row r="209" spans="1:10">
      <c r="A209" s="36">
        <f>IF(Values_Entered,A208+1,"")</f>
        <v>192</v>
      </c>
      <c r="B209" s="37">
        <f t="shared" si="16"/>
        <v>114170</v>
      </c>
      <c r="C209" s="39">
        <f t="shared" si="20"/>
        <v>0</v>
      </c>
      <c r="D209" s="39">
        <f t="shared" si="23"/>
        <v>17774.897914494395</v>
      </c>
      <c r="E209" s="40">
        <f t="shared" si="17"/>
        <v>0</v>
      </c>
      <c r="F209" s="39">
        <f t="shared" si="18"/>
        <v>0</v>
      </c>
      <c r="G209" s="39">
        <f t="shared" si="21"/>
        <v>0</v>
      </c>
      <c r="H209" s="39">
        <f t="shared" si="22"/>
        <v>0</v>
      </c>
      <c r="I209" s="39">
        <f t="shared" si="19"/>
        <v>0</v>
      </c>
      <c r="J209" s="39">
        <f>SUM($H$18:$H209)</f>
        <v>8048.4895724719463</v>
      </c>
    </row>
    <row r="210" spans="1:10">
      <c r="A210" s="36">
        <f>IF(Values_Entered,A209+1,"")</f>
        <v>193</v>
      </c>
      <c r="B210" s="37">
        <f t="shared" ref="B210:B273" si="24">IF(Pay_Num&lt;&gt;"",DATE(YEAR(Loan_Start),MONTH(Loan_Start)+(Pay_Num)*12/Num_Pmt_Per_Year,DAY(Loan_Start)),"")</f>
        <v>114535</v>
      </c>
      <c r="C210" s="39">
        <f t="shared" si="20"/>
        <v>0</v>
      </c>
      <c r="D210" s="39">
        <f t="shared" si="23"/>
        <v>17774.897914494395</v>
      </c>
      <c r="E210" s="40">
        <f t="shared" ref="E210:E273" si="25">IF(AND(Pay_Num&lt;&gt;"",Sched_Pay+Scheduled_Extra_Payments&lt;Beg_Bal),Scheduled_Extra_Payments,IF(AND(Pay_Num&lt;&gt;"",Beg_Bal-Sched_Pay&gt;0),Beg_Bal-Sched_Pay,IF(Pay_Num&lt;&gt;"",0,"")))</f>
        <v>0</v>
      </c>
      <c r="F210" s="39">
        <f t="shared" ref="F210:F273" si="26">IF(AND(Pay_Num&lt;&gt;"",Sched_Pay+Extra_Pay&lt;Beg_Bal),Sched_Pay+Extra_Pay,IF(Pay_Num&lt;&gt;"",Beg_Bal,""))</f>
        <v>0</v>
      </c>
      <c r="G210" s="39">
        <f t="shared" si="21"/>
        <v>0</v>
      </c>
      <c r="H210" s="39">
        <f t="shared" si="22"/>
        <v>0</v>
      </c>
      <c r="I210" s="39">
        <f t="shared" ref="I210:I273" si="27">IF(AND(Pay_Num&lt;&gt;"",Sched_Pay+Extra_Pay&lt;Beg_Bal),Beg_Bal-Princ,IF(Pay_Num&lt;&gt;"",0,""))</f>
        <v>0</v>
      </c>
      <c r="J210" s="39">
        <f>SUM($H$18:$H210)</f>
        <v>8048.4895724719463</v>
      </c>
    </row>
    <row r="211" spans="1:10">
      <c r="A211" s="36">
        <f>IF(Values_Entered,A210+1,"")</f>
        <v>194</v>
      </c>
      <c r="B211" s="37">
        <f t="shared" si="24"/>
        <v>114900</v>
      </c>
      <c r="C211" s="39">
        <f t="shared" ref="C211:C274" si="28">IF(Pay_Num&lt;&gt;"",I210,"")</f>
        <v>0</v>
      </c>
      <c r="D211" s="39">
        <f t="shared" si="23"/>
        <v>17774.897914494395</v>
      </c>
      <c r="E211" s="40">
        <f t="shared" si="25"/>
        <v>0</v>
      </c>
      <c r="F211" s="39">
        <f t="shared" si="26"/>
        <v>0</v>
      </c>
      <c r="G211" s="39">
        <f t="shared" ref="G211:G274" si="29">IF(Pay_Num&lt;&gt;"",Total_Pay-Int,"")</f>
        <v>0</v>
      </c>
      <c r="H211" s="39">
        <f t="shared" ref="H211:H274" si="30">IF(Pay_Num&lt;&gt;"",Beg_Bal*Interest_Rate/Num_Pmt_Per_Year,"")</f>
        <v>0</v>
      </c>
      <c r="I211" s="39">
        <f t="shared" si="27"/>
        <v>0</v>
      </c>
      <c r="J211" s="39">
        <f>SUM($H$18:$H211)</f>
        <v>8048.4895724719463</v>
      </c>
    </row>
    <row r="212" spans="1:10">
      <c r="A212" s="36">
        <f>IF(Values_Entered,A211+1,"")</f>
        <v>195</v>
      </c>
      <c r="B212" s="37">
        <f t="shared" si="24"/>
        <v>115265</v>
      </c>
      <c r="C212" s="39">
        <f t="shared" si="28"/>
        <v>0</v>
      </c>
      <c r="D212" s="39">
        <f t="shared" ref="D212:D275" si="31">IF(Pay_Num&lt;&gt;"",Scheduled_Monthly_Payment,"")</f>
        <v>17774.897914494395</v>
      </c>
      <c r="E212" s="40">
        <f t="shared" si="25"/>
        <v>0</v>
      </c>
      <c r="F212" s="39">
        <f t="shared" si="26"/>
        <v>0</v>
      </c>
      <c r="G212" s="39">
        <f t="shared" si="29"/>
        <v>0</v>
      </c>
      <c r="H212" s="39">
        <f t="shared" si="30"/>
        <v>0</v>
      </c>
      <c r="I212" s="39">
        <f t="shared" si="27"/>
        <v>0</v>
      </c>
      <c r="J212" s="39">
        <f>SUM($H$18:$H212)</f>
        <v>8048.4895724719463</v>
      </c>
    </row>
    <row r="213" spans="1:10">
      <c r="A213" s="36">
        <f>IF(Values_Entered,A212+1,"")</f>
        <v>196</v>
      </c>
      <c r="B213" s="37">
        <f t="shared" si="24"/>
        <v>115631</v>
      </c>
      <c r="C213" s="39">
        <f t="shared" si="28"/>
        <v>0</v>
      </c>
      <c r="D213" s="39">
        <f t="shared" si="31"/>
        <v>17774.897914494395</v>
      </c>
      <c r="E213" s="40">
        <f t="shared" si="25"/>
        <v>0</v>
      </c>
      <c r="F213" s="39">
        <f t="shared" si="26"/>
        <v>0</v>
      </c>
      <c r="G213" s="39">
        <f t="shared" si="29"/>
        <v>0</v>
      </c>
      <c r="H213" s="39">
        <f t="shared" si="30"/>
        <v>0</v>
      </c>
      <c r="I213" s="39">
        <f t="shared" si="27"/>
        <v>0</v>
      </c>
      <c r="J213" s="39">
        <f>SUM($H$18:$H213)</f>
        <v>8048.4895724719463</v>
      </c>
    </row>
    <row r="214" spans="1:10">
      <c r="A214" s="36">
        <f>IF(Values_Entered,A213+1,"")</f>
        <v>197</v>
      </c>
      <c r="B214" s="37">
        <f t="shared" si="24"/>
        <v>115996</v>
      </c>
      <c r="C214" s="39">
        <f t="shared" si="28"/>
        <v>0</v>
      </c>
      <c r="D214" s="39">
        <f t="shared" si="31"/>
        <v>17774.897914494395</v>
      </c>
      <c r="E214" s="40">
        <f t="shared" si="25"/>
        <v>0</v>
      </c>
      <c r="F214" s="39">
        <f t="shared" si="26"/>
        <v>0</v>
      </c>
      <c r="G214" s="39">
        <f t="shared" si="29"/>
        <v>0</v>
      </c>
      <c r="H214" s="39">
        <f t="shared" si="30"/>
        <v>0</v>
      </c>
      <c r="I214" s="39">
        <f t="shared" si="27"/>
        <v>0</v>
      </c>
      <c r="J214" s="39">
        <f>SUM($H$18:$H214)</f>
        <v>8048.4895724719463</v>
      </c>
    </row>
    <row r="215" spans="1:10">
      <c r="A215" s="36">
        <f>IF(Values_Entered,A214+1,"")</f>
        <v>198</v>
      </c>
      <c r="B215" s="37">
        <f t="shared" si="24"/>
        <v>116361</v>
      </c>
      <c r="C215" s="39">
        <f t="shared" si="28"/>
        <v>0</v>
      </c>
      <c r="D215" s="39">
        <f t="shared" si="31"/>
        <v>17774.897914494395</v>
      </c>
      <c r="E215" s="40">
        <f t="shared" si="25"/>
        <v>0</v>
      </c>
      <c r="F215" s="39">
        <f t="shared" si="26"/>
        <v>0</v>
      </c>
      <c r="G215" s="39">
        <f t="shared" si="29"/>
        <v>0</v>
      </c>
      <c r="H215" s="39">
        <f t="shared" si="30"/>
        <v>0</v>
      </c>
      <c r="I215" s="39">
        <f t="shared" si="27"/>
        <v>0</v>
      </c>
      <c r="J215" s="39">
        <f>SUM($H$18:$H215)</f>
        <v>8048.4895724719463</v>
      </c>
    </row>
    <row r="216" spans="1:10">
      <c r="A216" s="36">
        <f>IF(Values_Entered,A215+1,"")</f>
        <v>199</v>
      </c>
      <c r="B216" s="37">
        <f t="shared" si="24"/>
        <v>116726</v>
      </c>
      <c r="C216" s="39">
        <f t="shared" si="28"/>
        <v>0</v>
      </c>
      <c r="D216" s="39">
        <f t="shared" si="31"/>
        <v>17774.897914494395</v>
      </c>
      <c r="E216" s="40">
        <f t="shared" si="25"/>
        <v>0</v>
      </c>
      <c r="F216" s="39">
        <f t="shared" si="26"/>
        <v>0</v>
      </c>
      <c r="G216" s="39">
        <f t="shared" si="29"/>
        <v>0</v>
      </c>
      <c r="H216" s="39">
        <f t="shared" si="30"/>
        <v>0</v>
      </c>
      <c r="I216" s="39">
        <f t="shared" si="27"/>
        <v>0</v>
      </c>
      <c r="J216" s="39">
        <f>SUM($H$18:$H216)</f>
        <v>8048.4895724719463</v>
      </c>
    </row>
    <row r="217" spans="1:10">
      <c r="A217" s="36">
        <f>IF(Values_Entered,A216+1,"")</f>
        <v>200</v>
      </c>
      <c r="B217" s="37">
        <f t="shared" si="24"/>
        <v>117092</v>
      </c>
      <c r="C217" s="39">
        <f t="shared" si="28"/>
        <v>0</v>
      </c>
      <c r="D217" s="39">
        <f t="shared" si="31"/>
        <v>17774.897914494395</v>
      </c>
      <c r="E217" s="40">
        <f t="shared" si="25"/>
        <v>0</v>
      </c>
      <c r="F217" s="39">
        <f t="shared" si="26"/>
        <v>0</v>
      </c>
      <c r="G217" s="39">
        <f t="shared" si="29"/>
        <v>0</v>
      </c>
      <c r="H217" s="39">
        <f t="shared" si="30"/>
        <v>0</v>
      </c>
      <c r="I217" s="39">
        <f t="shared" si="27"/>
        <v>0</v>
      </c>
      <c r="J217" s="39">
        <f>SUM($H$18:$H217)</f>
        <v>8048.4895724719463</v>
      </c>
    </row>
    <row r="218" spans="1:10">
      <c r="A218" s="36">
        <f>IF(Values_Entered,A217+1,"")</f>
        <v>201</v>
      </c>
      <c r="B218" s="37">
        <f t="shared" si="24"/>
        <v>117457</v>
      </c>
      <c r="C218" s="39">
        <f t="shared" si="28"/>
        <v>0</v>
      </c>
      <c r="D218" s="39">
        <f t="shared" si="31"/>
        <v>17774.897914494395</v>
      </c>
      <c r="E218" s="40">
        <f t="shared" si="25"/>
        <v>0</v>
      </c>
      <c r="F218" s="39">
        <f t="shared" si="26"/>
        <v>0</v>
      </c>
      <c r="G218" s="39">
        <f t="shared" si="29"/>
        <v>0</v>
      </c>
      <c r="H218" s="39">
        <f t="shared" si="30"/>
        <v>0</v>
      </c>
      <c r="I218" s="39">
        <f t="shared" si="27"/>
        <v>0</v>
      </c>
      <c r="J218" s="39">
        <f>SUM($H$18:$H218)</f>
        <v>8048.4895724719463</v>
      </c>
    </row>
    <row r="219" spans="1:10">
      <c r="A219" s="36">
        <f>IF(Values_Entered,A218+1,"")</f>
        <v>202</v>
      </c>
      <c r="B219" s="37">
        <f t="shared" si="24"/>
        <v>117822</v>
      </c>
      <c r="C219" s="39">
        <f t="shared" si="28"/>
        <v>0</v>
      </c>
      <c r="D219" s="39">
        <f t="shared" si="31"/>
        <v>17774.897914494395</v>
      </c>
      <c r="E219" s="40">
        <f t="shared" si="25"/>
        <v>0</v>
      </c>
      <c r="F219" s="39">
        <f t="shared" si="26"/>
        <v>0</v>
      </c>
      <c r="G219" s="39">
        <f t="shared" si="29"/>
        <v>0</v>
      </c>
      <c r="H219" s="39">
        <f t="shared" si="30"/>
        <v>0</v>
      </c>
      <c r="I219" s="39">
        <f t="shared" si="27"/>
        <v>0</v>
      </c>
      <c r="J219" s="39">
        <f>SUM($H$18:$H219)</f>
        <v>8048.4895724719463</v>
      </c>
    </row>
    <row r="220" spans="1:10">
      <c r="A220" s="36">
        <f>IF(Values_Entered,A219+1,"")</f>
        <v>203</v>
      </c>
      <c r="B220" s="37">
        <f t="shared" si="24"/>
        <v>118187</v>
      </c>
      <c r="C220" s="39">
        <f t="shared" si="28"/>
        <v>0</v>
      </c>
      <c r="D220" s="39">
        <f t="shared" si="31"/>
        <v>17774.897914494395</v>
      </c>
      <c r="E220" s="40">
        <f t="shared" si="25"/>
        <v>0</v>
      </c>
      <c r="F220" s="39">
        <f t="shared" si="26"/>
        <v>0</v>
      </c>
      <c r="G220" s="39">
        <f t="shared" si="29"/>
        <v>0</v>
      </c>
      <c r="H220" s="39">
        <f t="shared" si="30"/>
        <v>0</v>
      </c>
      <c r="I220" s="39">
        <f t="shared" si="27"/>
        <v>0</v>
      </c>
      <c r="J220" s="39">
        <f>SUM($H$18:$H220)</f>
        <v>8048.4895724719463</v>
      </c>
    </row>
    <row r="221" spans="1:10">
      <c r="A221" s="36">
        <f>IF(Values_Entered,A220+1,"")</f>
        <v>204</v>
      </c>
      <c r="B221" s="37">
        <f t="shared" si="24"/>
        <v>118553</v>
      </c>
      <c r="C221" s="39">
        <f t="shared" si="28"/>
        <v>0</v>
      </c>
      <c r="D221" s="39">
        <f t="shared" si="31"/>
        <v>17774.897914494395</v>
      </c>
      <c r="E221" s="40">
        <f t="shared" si="25"/>
        <v>0</v>
      </c>
      <c r="F221" s="39">
        <f t="shared" si="26"/>
        <v>0</v>
      </c>
      <c r="G221" s="39">
        <f t="shared" si="29"/>
        <v>0</v>
      </c>
      <c r="H221" s="39">
        <f t="shared" si="30"/>
        <v>0</v>
      </c>
      <c r="I221" s="39">
        <f t="shared" si="27"/>
        <v>0</v>
      </c>
      <c r="J221" s="39">
        <f>SUM($H$18:$H221)</f>
        <v>8048.4895724719463</v>
      </c>
    </row>
    <row r="222" spans="1:10">
      <c r="A222" s="36">
        <f>IF(Values_Entered,A221+1,"")</f>
        <v>205</v>
      </c>
      <c r="B222" s="37">
        <f t="shared" si="24"/>
        <v>118918</v>
      </c>
      <c r="C222" s="39">
        <f t="shared" si="28"/>
        <v>0</v>
      </c>
      <c r="D222" s="39">
        <f t="shared" si="31"/>
        <v>17774.897914494395</v>
      </c>
      <c r="E222" s="40">
        <f t="shared" si="25"/>
        <v>0</v>
      </c>
      <c r="F222" s="39">
        <f t="shared" si="26"/>
        <v>0</v>
      </c>
      <c r="G222" s="39">
        <f t="shared" si="29"/>
        <v>0</v>
      </c>
      <c r="H222" s="39">
        <f t="shared" si="30"/>
        <v>0</v>
      </c>
      <c r="I222" s="39">
        <f t="shared" si="27"/>
        <v>0</v>
      </c>
      <c r="J222" s="39">
        <f>SUM($H$18:$H222)</f>
        <v>8048.4895724719463</v>
      </c>
    </row>
    <row r="223" spans="1:10">
      <c r="A223" s="36">
        <f>IF(Values_Entered,A222+1,"")</f>
        <v>206</v>
      </c>
      <c r="B223" s="37">
        <f t="shared" si="24"/>
        <v>119283</v>
      </c>
      <c r="C223" s="39">
        <f t="shared" si="28"/>
        <v>0</v>
      </c>
      <c r="D223" s="39">
        <f t="shared" si="31"/>
        <v>17774.897914494395</v>
      </c>
      <c r="E223" s="40">
        <f t="shared" si="25"/>
        <v>0</v>
      </c>
      <c r="F223" s="39">
        <f t="shared" si="26"/>
        <v>0</v>
      </c>
      <c r="G223" s="39">
        <f t="shared" si="29"/>
        <v>0</v>
      </c>
      <c r="H223" s="39">
        <f t="shared" si="30"/>
        <v>0</v>
      </c>
      <c r="I223" s="39">
        <f t="shared" si="27"/>
        <v>0</v>
      </c>
      <c r="J223" s="39">
        <f>SUM($H$18:$H223)</f>
        <v>8048.4895724719463</v>
      </c>
    </row>
    <row r="224" spans="1:10">
      <c r="A224" s="36">
        <f>IF(Values_Entered,A223+1,"")</f>
        <v>207</v>
      </c>
      <c r="B224" s="37">
        <f t="shared" si="24"/>
        <v>119648</v>
      </c>
      <c r="C224" s="39">
        <f t="shared" si="28"/>
        <v>0</v>
      </c>
      <c r="D224" s="39">
        <f t="shared" si="31"/>
        <v>17774.897914494395</v>
      </c>
      <c r="E224" s="40">
        <f t="shared" si="25"/>
        <v>0</v>
      </c>
      <c r="F224" s="39">
        <f t="shared" si="26"/>
        <v>0</v>
      </c>
      <c r="G224" s="39">
        <f t="shared" si="29"/>
        <v>0</v>
      </c>
      <c r="H224" s="39">
        <f t="shared" si="30"/>
        <v>0</v>
      </c>
      <c r="I224" s="39">
        <f t="shared" si="27"/>
        <v>0</v>
      </c>
      <c r="J224" s="39">
        <f>SUM($H$18:$H224)</f>
        <v>8048.4895724719463</v>
      </c>
    </row>
    <row r="225" spans="1:10">
      <c r="A225" s="36">
        <f>IF(Values_Entered,A224+1,"")</f>
        <v>208</v>
      </c>
      <c r="B225" s="37">
        <f t="shared" si="24"/>
        <v>120014</v>
      </c>
      <c r="C225" s="39">
        <f t="shared" si="28"/>
        <v>0</v>
      </c>
      <c r="D225" s="39">
        <f t="shared" si="31"/>
        <v>17774.897914494395</v>
      </c>
      <c r="E225" s="40">
        <f t="shared" si="25"/>
        <v>0</v>
      </c>
      <c r="F225" s="39">
        <f t="shared" si="26"/>
        <v>0</v>
      </c>
      <c r="G225" s="39">
        <f t="shared" si="29"/>
        <v>0</v>
      </c>
      <c r="H225" s="39">
        <f t="shared" si="30"/>
        <v>0</v>
      </c>
      <c r="I225" s="39">
        <f t="shared" si="27"/>
        <v>0</v>
      </c>
      <c r="J225" s="39">
        <f>SUM($H$18:$H225)</f>
        <v>8048.4895724719463</v>
      </c>
    </row>
    <row r="226" spans="1:10">
      <c r="A226" s="36">
        <f>IF(Values_Entered,A225+1,"")</f>
        <v>209</v>
      </c>
      <c r="B226" s="37">
        <f t="shared" si="24"/>
        <v>120379</v>
      </c>
      <c r="C226" s="39">
        <f t="shared" si="28"/>
        <v>0</v>
      </c>
      <c r="D226" s="39">
        <f t="shared" si="31"/>
        <v>17774.897914494395</v>
      </c>
      <c r="E226" s="40">
        <f t="shared" si="25"/>
        <v>0</v>
      </c>
      <c r="F226" s="39">
        <f t="shared" si="26"/>
        <v>0</v>
      </c>
      <c r="G226" s="39">
        <f t="shared" si="29"/>
        <v>0</v>
      </c>
      <c r="H226" s="39">
        <f t="shared" si="30"/>
        <v>0</v>
      </c>
      <c r="I226" s="39">
        <f t="shared" si="27"/>
        <v>0</v>
      </c>
      <c r="J226" s="39">
        <f>SUM($H$18:$H226)</f>
        <v>8048.4895724719463</v>
      </c>
    </row>
    <row r="227" spans="1:10">
      <c r="A227" s="36">
        <f>IF(Values_Entered,A226+1,"")</f>
        <v>210</v>
      </c>
      <c r="B227" s="37">
        <f t="shared" si="24"/>
        <v>120744</v>
      </c>
      <c r="C227" s="39">
        <f t="shared" si="28"/>
        <v>0</v>
      </c>
      <c r="D227" s="39">
        <f t="shared" si="31"/>
        <v>17774.897914494395</v>
      </c>
      <c r="E227" s="40">
        <f t="shared" si="25"/>
        <v>0</v>
      </c>
      <c r="F227" s="39">
        <f t="shared" si="26"/>
        <v>0</v>
      </c>
      <c r="G227" s="39">
        <f t="shared" si="29"/>
        <v>0</v>
      </c>
      <c r="H227" s="39">
        <f t="shared" si="30"/>
        <v>0</v>
      </c>
      <c r="I227" s="39">
        <f t="shared" si="27"/>
        <v>0</v>
      </c>
      <c r="J227" s="39">
        <f>SUM($H$18:$H227)</f>
        <v>8048.4895724719463</v>
      </c>
    </row>
    <row r="228" spans="1:10">
      <c r="A228" s="36">
        <f>IF(Values_Entered,A227+1,"")</f>
        <v>211</v>
      </c>
      <c r="B228" s="37">
        <f t="shared" si="24"/>
        <v>121109</v>
      </c>
      <c r="C228" s="39">
        <f t="shared" si="28"/>
        <v>0</v>
      </c>
      <c r="D228" s="39">
        <f t="shared" si="31"/>
        <v>17774.897914494395</v>
      </c>
      <c r="E228" s="40">
        <f t="shared" si="25"/>
        <v>0</v>
      </c>
      <c r="F228" s="39">
        <f t="shared" si="26"/>
        <v>0</v>
      </c>
      <c r="G228" s="39">
        <f t="shared" si="29"/>
        <v>0</v>
      </c>
      <c r="H228" s="39">
        <f t="shared" si="30"/>
        <v>0</v>
      </c>
      <c r="I228" s="39">
        <f t="shared" si="27"/>
        <v>0</v>
      </c>
      <c r="J228" s="39">
        <f>SUM($H$18:$H228)</f>
        <v>8048.4895724719463</v>
      </c>
    </row>
    <row r="229" spans="1:10">
      <c r="A229" s="36">
        <f>IF(Values_Entered,A228+1,"")</f>
        <v>212</v>
      </c>
      <c r="B229" s="37">
        <f t="shared" si="24"/>
        <v>121475</v>
      </c>
      <c r="C229" s="39">
        <f t="shared" si="28"/>
        <v>0</v>
      </c>
      <c r="D229" s="39">
        <f t="shared" si="31"/>
        <v>17774.897914494395</v>
      </c>
      <c r="E229" s="40">
        <f t="shared" si="25"/>
        <v>0</v>
      </c>
      <c r="F229" s="39">
        <f t="shared" si="26"/>
        <v>0</v>
      </c>
      <c r="G229" s="39">
        <f t="shared" si="29"/>
        <v>0</v>
      </c>
      <c r="H229" s="39">
        <f t="shared" si="30"/>
        <v>0</v>
      </c>
      <c r="I229" s="39">
        <f t="shared" si="27"/>
        <v>0</v>
      </c>
      <c r="J229" s="39">
        <f>SUM($H$18:$H229)</f>
        <v>8048.4895724719463</v>
      </c>
    </row>
    <row r="230" spans="1:10">
      <c r="A230" s="36">
        <f>IF(Values_Entered,A229+1,"")</f>
        <v>213</v>
      </c>
      <c r="B230" s="37">
        <f t="shared" si="24"/>
        <v>121840</v>
      </c>
      <c r="C230" s="39">
        <f t="shared" si="28"/>
        <v>0</v>
      </c>
      <c r="D230" s="39">
        <f t="shared" si="31"/>
        <v>17774.897914494395</v>
      </c>
      <c r="E230" s="40">
        <f t="shared" si="25"/>
        <v>0</v>
      </c>
      <c r="F230" s="39">
        <f t="shared" si="26"/>
        <v>0</v>
      </c>
      <c r="G230" s="39">
        <f t="shared" si="29"/>
        <v>0</v>
      </c>
      <c r="H230" s="39">
        <f t="shared" si="30"/>
        <v>0</v>
      </c>
      <c r="I230" s="39">
        <f t="shared" si="27"/>
        <v>0</v>
      </c>
      <c r="J230" s="39">
        <f>SUM($H$18:$H230)</f>
        <v>8048.4895724719463</v>
      </c>
    </row>
    <row r="231" spans="1:10">
      <c r="A231" s="36">
        <f>IF(Values_Entered,A230+1,"")</f>
        <v>214</v>
      </c>
      <c r="B231" s="37">
        <f t="shared" si="24"/>
        <v>122205</v>
      </c>
      <c r="C231" s="39">
        <f t="shared" si="28"/>
        <v>0</v>
      </c>
      <c r="D231" s="39">
        <f t="shared" si="31"/>
        <v>17774.897914494395</v>
      </c>
      <c r="E231" s="40">
        <f t="shared" si="25"/>
        <v>0</v>
      </c>
      <c r="F231" s="39">
        <f t="shared" si="26"/>
        <v>0</v>
      </c>
      <c r="G231" s="39">
        <f t="shared" si="29"/>
        <v>0</v>
      </c>
      <c r="H231" s="39">
        <f t="shared" si="30"/>
        <v>0</v>
      </c>
      <c r="I231" s="39">
        <f t="shared" si="27"/>
        <v>0</v>
      </c>
      <c r="J231" s="39">
        <f>SUM($H$18:$H231)</f>
        <v>8048.4895724719463</v>
      </c>
    </row>
    <row r="232" spans="1:10">
      <c r="A232" s="36">
        <f>IF(Values_Entered,A231+1,"")</f>
        <v>215</v>
      </c>
      <c r="B232" s="37">
        <f t="shared" si="24"/>
        <v>122570</v>
      </c>
      <c r="C232" s="39">
        <f t="shared" si="28"/>
        <v>0</v>
      </c>
      <c r="D232" s="39">
        <f t="shared" si="31"/>
        <v>17774.897914494395</v>
      </c>
      <c r="E232" s="40">
        <f t="shared" si="25"/>
        <v>0</v>
      </c>
      <c r="F232" s="39">
        <f t="shared" si="26"/>
        <v>0</v>
      </c>
      <c r="G232" s="39">
        <f t="shared" si="29"/>
        <v>0</v>
      </c>
      <c r="H232" s="39">
        <f t="shared" si="30"/>
        <v>0</v>
      </c>
      <c r="I232" s="39">
        <f t="shared" si="27"/>
        <v>0</v>
      </c>
      <c r="J232" s="39">
        <f>SUM($H$18:$H232)</f>
        <v>8048.4895724719463</v>
      </c>
    </row>
    <row r="233" spans="1:10">
      <c r="A233" s="36">
        <f>IF(Values_Entered,A232+1,"")</f>
        <v>216</v>
      </c>
      <c r="B233" s="37">
        <f t="shared" si="24"/>
        <v>122936</v>
      </c>
      <c r="C233" s="39">
        <f t="shared" si="28"/>
        <v>0</v>
      </c>
      <c r="D233" s="39">
        <f t="shared" si="31"/>
        <v>17774.897914494395</v>
      </c>
      <c r="E233" s="40">
        <f t="shared" si="25"/>
        <v>0</v>
      </c>
      <c r="F233" s="39">
        <f t="shared" si="26"/>
        <v>0</v>
      </c>
      <c r="G233" s="39">
        <f t="shared" si="29"/>
        <v>0</v>
      </c>
      <c r="H233" s="39">
        <f t="shared" si="30"/>
        <v>0</v>
      </c>
      <c r="I233" s="39">
        <f t="shared" si="27"/>
        <v>0</v>
      </c>
      <c r="J233" s="39">
        <f>SUM($H$18:$H233)</f>
        <v>8048.4895724719463</v>
      </c>
    </row>
    <row r="234" spans="1:10">
      <c r="A234" s="36">
        <f>IF(Values_Entered,A233+1,"")</f>
        <v>217</v>
      </c>
      <c r="B234" s="37">
        <f t="shared" si="24"/>
        <v>123301</v>
      </c>
      <c r="C234" s="39">
        <f t="shared" si="28"/>
        <v>0</v>
      </c>
      <c r="D234" s="39">
        <f t="shared" si="31"/>
        <v>17774.897914494395</v>
      </c>
      <c r="E234" s="40">
        <f t="shared" si="25"/>
        <v>0</v>
      </c>
      <c r="F234" s="39">
        <f t="shared" si="26"/>
        <v>0</v>
      </c>
      <c r="G234" s="39">
        <f t="shared" si="29"/>
        <v>0</v>
      </c>
      <c r="H234" s="39">
        <f t="shared" si="30"/>
        <v>0</v>
      </c>
      <c r="I234" s="39">
        <f t="shared" si="27"/>
        <v>0</v>
      </c>
      <c r="J234" s="39">
        <f>SUM($H$18:$H234)</f>
        <v>8048.4895724719463</v>
      </c>
    </row>
    <row r="235" spans="1:10">
      <c r="A235" s="36">
        <f>IF(Values_Entered,A234+1,"")</f>
        <v>218</v>
      </c>
      <c r="B235" s="37">
        <f t="shared" si="24"/>
        <v>123666</v>
      </c>
      <c r="C235" s="39">
        <f t="shared" si="28"/>
        <v>0</v>
      </c>
      <c r="D235" s="39">
        <f t="shared" si="31"/>
        <v>17774.897914494395</v>
      </c>
      <c r="E235" s="40">
        <f t="shared" si="25"/>
        <v>0</v>
      </c>
      <c r="F235" s="39">
        <f t="shared" si="26"/>
        <v>0</v>
      </c>
      <c r="G235" s="39">
        <f t="shared" si="29"/>
        <v>0</v>
      </c>
      <c r="H235" s="39">
        <f t="shared" si="30"/>
        <v>0</v>
      </c>
      <c r="I235" s="39">
        <f t="shared" si="27"/>
        <v>0</v>
      </c>
      <c r="J235" s="39">
        <f>SUM($H$18:$H235)</f>
        <v>8048.4895724719463</v>
      </c>
    </row>
    <row r="236" spans="1:10">
      <c r="A236" s="36">
        <f>IF(Values_Entered,A235+1,"")</f>
        <v>219</v>
      </c>
      <c r="B236" s="37">
        <f t="shared" si="24"/>
        <v>124031</v>
      </c>
      <c r="C236" s="39">
        <f t="shared" si="28"/>
        <v>0</v>
      </c>
      <c r="D236" s="39">
        <f t="shared" si="31"/>
        <v>17774.897914494395</v>
      </c>
      <c r="E236" s="40">
        <f t="shared" si="25"/>
        <v>0</v>
      </c>
      <c r="F236" s="39">
        <f t="shared" si="26"/>
        <v>0</v>
      </c>
      <c r="G236" s="39">
        <f t="shared" si="29"/>
        <v>0</v>
      </c>
      <c r="H236" s="39">
        <f t="shared" si="30"/>
        <v>0</v>
      </c>
      <c r="I236" s="39">
        <f t="shared" si="27"/>
        <v>0</v>
      </c>
      <c r="J236" s="39">
        <f>SUM($H$18:$H236)</f>
        <v>8048.4895724719463</v>
      </c>
    </row>
    <row r="237" spans="1:10">
      <c r="A237" s="36">
        <f>IF(Values_Entered,A236+1,"")</f>
        <v>220</v>
      </c>
      <c r="B237" s="37">
        <f t="shared" si="24"/>
        <v>124397</v>
      </c>
      <c r="C237" s="39">
        <f t="shared" si="28"/>
        <v>0</v>
      </c>
      <c r="D237" s="39">
        <f t="shared" si="31"/>
        <v>17774.897914494395</v>
      </c>
      <c r="E237" s="40">
        <f t="shared" si="25"/>
        <v>0</v>
      </c>
      <c r="F237" s="39">
        <f t="shared" si="26"/>
        <v>0</v>
      </c>
      <c r="G237" s="39">
        <f t="shared" si="29"/>
        <v>0</v>
      </c>
      <c r="H237" s="39">
        <f t="shared" si="30"/>
        <v>0</v>
      </c>
      <c r="I237" s="39">
        <f t="shared" si="27"/>
        <v>0</v>
      </c>
      <c r="J237" s="39">
        <f>SUM($H$18:$H237)</f>
        <v>8048.4895724719463</v>
      </c>
    </row>
    <row r="238" spans="1:10">
      <c r="A238" s="36">
        <f>IF(Values_Entered,A237+1,"")</f>
        <v>221</v>
      </c>
      <c r="B238" s="37">
        <f t="shared" si="24"/>
        <v>124762</v>
      </c>
      <c r="C238" s="39">
        <f t="shared" si="28"/>
        <v>0</v>
      </c>
      <c r="D238" s="39">
        <f t="shared" si="31"/>
        <v>17774.897914494395</v>
      </c>
      <c r="E238" s="40">
        <f t="shared" si="25"/>
        <v>0</v>
      </c>
      <c r="F238" s="39">
        <f t="shared" si="26"/>
        <v>0</v>
      </c>
      <c r="G238" s="39">
        <f t="shared" si="29"/>
        <v>0</v>
      </c>
      <c r="H238" s="39">
        <f t="shared" si="30"/>
        <v>0</v>
      </c>
      <c r="I238" s="39">
        <f t="shared" si="27"/>
        <v>0</v>
      </c>
      <c r="J238" s="39">
        <f>SUM($H$18:$H238)</f>
        <v>8048.4895724719463</v>
      </c>
    </row>
    <row r="239" spans="1:10">
      <c r="A239" s="36">
        <f>IF(Values_Entered,A238+1,"")</f>
        <v>222</v>
      </c>
      <c r="B239" s="37">
        <f t="shared" si="24"/>
        <v>125127</v>
      </c>
      <c r="C239" s="39">
        <f t="shared" si="28"/>
        <v>0</v>
      </c>
      <c r="D239" s="39">
        <f t="shared" si="31"/>
        <v>17774.897914494395</v>
      </c>
      <c r="E239" s="40">
        <f t="shared" si="25"/>
        <v>0</v>
      </c>
      <c r="F239" s="39">
        <f t="shared" si="26"/>
        <v>0</v>
      </c>
      <c r="G239" s="39">
        <f t="shared" si="29"/>
        <v>0</v>
      </c>
      <c r="H239" s="39">
        <f t="shared" si="30"/>
        <v>0</v>
      </c>
      <c r="I239" s="39">
        <f t="shared" si="27"/>
        <v>0</v>
      </c>
      <c r="J239" s="39">
        <f>SUM($H$18:$H239)</f>
        <v>8048.4895724719463</v>
      </c>
    </row>
    <row r="240" spans="1:10">
      <c r="A240" s="36">
        <f>IF(Values_Entered,A239+1,"")</f>
        <v>223</v>
      </c>
      <c r="B240" s="37">
        <f t="shared" si="24"/>
        <v>125492</v>
      </c>
      <c r="C240" s="39">
        <f t="shared" si="28"/>
        <v>0</v>
      </c>
      <c r="D240" s="39">
        <f t="shared" si="31"/>
        <v>17774.897914494395</v>
      </c>
      <c r="E240" s="40">
        <f t="shared" si="25"/>
        <v>0</v>
      </c>
      <c r="F240" s="39">
        <f t="shared" si="26"/>
        <v>0</v>
      </c>
      <c r="G240" s="39">
        <f t="shared" si="29"/>
        <v>0</v>
      </c>
      <c r="H240" s="39">
        <f t="shared" si="30"/>
        <v>0</v>
      </c>
      <c r="I240" s="39">
        <f t="shared" si="27"/>
        <v>0</v>
      </c>
      <c r="J240" s="39">
        <f>SUM($H$18:$H240)</f>
        <v>8048.4895724719463</v>
      </c>
    </row>
    <row r="241" spans="1:10">
      <c r="A241" s="36">
        <f>IF(Values_Entered,A240+1,"")</f>
        <v>224</v>
      </c>
      <c r="B241" s="37">
        <f t="shared" si="24"/>
        <v>125858</v>
      </c>
      <c r="C241" s="39">
        <f t="shared" si="28"/>
        <v>0</v>
      </c>
      <c r="D241" s="39">
        <f t="shared" si="31"/>
        <v>17774.897914494395</v>
      </c>
      <c r="E241" s="40">
        <f t="shared" si="25"/>
        <v>0</v>
      </c>
      <c r="F241" s="39">
        <f t="shared" si="26"/>
        <v>0</v>
      </c>
      <c r="G241" s="39">
        <f t="shared" si="29"/>
        <v>0</v>
      </c>
      <c r="H241" s="39">
        <f t="shared" si="30"/>
        <v>0</v>
      </c>
      <c r="I241" s="39">
        <f t="shared" si="27"/>
        <v>0</v>
      </c>
      <c r="J241" s="39">
        <f>SUM($H$18:$H241)</f>
        <v>8048.4895724719463</v>
      </c>
    </row>
    <row r="242" spans="1:10">
      <c r="A242" s="36">
        <f>IF(Values_Entered,A241+1,"")</f>
        <v>225</v>
      </c>
      <c r="B242" s="37">
        <f t="shared" si="24"/>
        <v>126223</v>
      </c>
      <c r="C242" s="39">
        <f t="shared" si="28"/>
        <v>0</v>
      </c>
      <c r="D242" s="39">
        <f t="shared" si="31"/>
        <v>17774.897914494395</v>
      </c>
      <c r="E242" s="40">
        <f t="shared" si="25"/>
        <v>0</v>
      </c>
      <c r="F242" s="39">
        <f t="shared" si="26"/>
        <v>0</v>
      </c>
      <c r="G242" s="39">
        <f t="shared" si="29"/>
        <v>0</v>
      </c>
      <c r="H242" s="39">
        <f t="shared" si="30"/>
        <v>0</v>
      </c>
      <c r="I242" s="39">
        <f t="shared" si="27"/>
        <v>0</v>
      </c>
      <c r="J242" s="39">
        <f>SUM($H$18:$H242)</f>
        <v>8048.4895724719463</v>
      </c>
    </row>
    <row r="243" spans="1:10">
      <c r="A243" s="36">
        <f>IF(Values_Entered,A242+1,"")</f>
        <v>226</v>
      </c>
      <c r="B243" s="37">
        <f t="shared" si="24"/>
        <v>126588</v>
      </c>
      <c r="C243" s="39">
        <f t="shared" si="28"/>
        <v>0</v>
      </c>
      <c r="D243" s="39">
        <f t="shared" si="31"/>
        <v>17774.897914494395</v>
      </c>
      <c r="E243" s="40">
        <f t="shared" si="25"/>
        <v>0</v>
      </c>
      <c r="F243" s="39">
        <f t="shared" si="26"/>
        <v>0</v>
      </c>
      <c r="G243" s="39">
        <f t="shared" si="29"/>
        <v>0</v>
      </c>
      <c r="H243" s="39">
        <f t="shared" si="30"/>
        <v>0</v>
      </c>
      <c r="I243" s="39">
        <f t="shared" si="27"/>
        <v>0</v>
      </c>
      <c r="J243" s="39">
        <f>SUM($H$18:$H243)</f>
        <v>8048.4895724719463</v>
      </c>
    </row>
    <row r="244" spans="1:10">
      <c r="A244" s="36">
        <f>IF(Values_Entered,A243+1,"")</f>
        <v>227</v>
      </c>
      <c r="B244" s="37">
        <f t="shared" si="24"/>
        <v>126953</v>
      </c>
      <c r="C244" s="39">
        <f t="shared" si="28"/>
        <v>0</v>
      </c>
      <c r="D244" s="39">
        <f t="shared" si="31"/>
        <v>17774.897914494395</v>
      </c>
      <c r="E244" s="40">
        <f t="shared" si="25"/>
        <v>0</v>
      </c>
      <c r="F244" s="39">
        <f t="shared" si="26"/>
        <v>0</v>
      </c>
      <c r="G244" s="39">
        <f t="shared" si="29"/>
        <v>0</v>
      </c>
      <c r="H244" s="39">
        <f t="shared" si="30"/>
        <v>0</v>
      </c>
      <c r="I244" s="39">
        <f t="shared" si="27"/>
        <v>0</v>
      </c>
      <c r="J244" s="39">
        <f>SUM($H$18:$H244)</f>
        <v>8048.4895724719463</v>
      </c>
    </row>
    <row r="245" spans="1:10">
      <c r="A245" s="36">
        <f>IF(Values_Entered,A244+1,"")</f>
        <v>228</v>
      </c>
      <c r="B245" s="37">
        <f t="shared" si="24"/>
        <v>127319</v>
      </c>
      <c r="C245" s="39">
        <f t="shared" si="28"/>
        <v>0</v>
      </c>
      <c r="D245" s="39">
        <f t="shared" si="31"/>
        <v>17774.897914494395</v>
      </c>
      <c r="E245" s="40">
        <f t="shared" si="25"/>
        <v>0</v>
      </c>
      <c r="F245" s="39">
        <f t="shared" si="26"/>
        <v>0</v>
      </c>
      <c r="G245" s="39">
        <f t="shared" si="29"/>
        <v>0</v>
      </c>
      <c r="H245" s="39">
        <f t="shared" si="30"/>
        <v>0</v>
      </c>
      <c r="I245" s="39">
        <f t="shared" si="27"/>
        <v>0</v>
      </c>
      <c r="J245" s="39">
        <f>SUM($H$18:$H245)</f>
        <v>8048.4895724719463</v>
      </c>
    </row>
    <row r="246" spans="1:10">
      <c r="A246" s="36">
        <f>IF(Values_Entered,A245+1,"")</f>
        <v>229</v>
      </c>
      <c r="B246" s="37">
        <f t="shared" si="24"/>
        <v>127684</v>
      </c>
      <c r="C246" s="39">
        <f t="shared" si="28"/>
        <v>0</v>
      </c>
      <c r="D246" s="39">
        <f t="shared" si="31"/>
        <v>17774.897914494395</v>
      </c>
      <c r="E246" s="40">
        <f t="shared" si="25"/>
        <v>0</v>
      </c>
      <c r="F246" s="39">
        <f t="shared" si="26"/>
        <v>0</v>
      </c>
      <c r="G246" s="39">
        <f t="shared" si="29"/>
        <v>0</v>
      </c>
      <c r="H246" s="39">
        <f t="shared" si="30"/>
        <v>0</v>
      </c>
      <c r="I246" s="39">
        <f t="shared" si="27"/>
        <v>0</v>
      </c>
      <c r="J246" s="39">
        <f>SUM($H$18:$H246)</f>
        <v>8048.4895724719463</v>
      </c>
    </row>
    <row r="247" spans="1:10">
      <c r="A247" s="36">
        <f>IF(Values_Entered,A246+1,"")</f>
        <v>230</v>
      </c>
      <c r="B247" s="37">
        <f t="shared" si="24"/>
        <v>128049</v>
      </c>
      <c r="C247" s="39">
        <f t="shared" si="28"/>
        <v>0</v>
      </c>
      <c r="D247" s="39">
        <f t="shared" si="31"/>
        <v>17774.897914494395</v>
      </c>
      <c r="E247" s="40">
        <f t="shared" si="25"/>
        <v>0</v>
      </c>
      <c r="F247" s="39">
        <f t="shared" si="26"/>
        <v>0</v>
      </c>
      <c r="G247" s="39">
        <f t="shared" si="29"/>
        <v>0</v>
      </c>
      <c r="H247" s="39">
        <f t="shared" si="30"/>
        <v>0</v>
      </c>
      <c r="I247" s="39">
        <f t="shared" si="27"/>
        <v>0</v>
      </c>
      <c r="J247" s="39">
        <f>SUM($H$18:$H247)</f>
        <v>8048.4895724719463</v>
      </c>
    </row>
    <row r="248" spans="1:10">
      <c r="A248" s="36">
        <f>IF(Values_Entered,A247+1,"")</f>
        <v>231</v>
      </c>
      <c r="B248" s="37">
        <f t="shared" si="24"/>
        <v>128414</v>
      </c>
      <c r="C248" s="39">
        <f t="shared" si="28"/>
        <v>0</v>
      </c>
      <c r="D248" s="39">
        <f t="shared" si="31"/>
        <v>17774.897914494395</v>
      </c>
      <c r="E248" s="40">
        <f t="shared" si="25"/>
        <v>0</v>
      </c>
      <c r="F248" s="39">
        <f t="shared" si="26"/>
        <v>0</v>
      </c>
      <c r="G248" s="39">
        <f t="shared" si="29"/>
        <v>0</v>
      </c>
      <c r="H248" s="39">
        <f t="shared" si="30"/>
        <v>0</v>
      </c>
      <c r="I248" s="39">
        <f t="shared" si="27"/>
        <v>0</v>
      </c>
      <c r="J248" s="39">
        <f>SUM($H$18:$H248)</f>
        <v>8048.4895724719463</v>
      </c>
    </row>
    <row r="249" spans="1:10">
      <c r="A249" s="36">
        <f>IF(Values_Entered,A248+1,"")</f>
        <v>232</v>
      </c>
      <c r="B249" s="37">
        <f t="shared" si="24"/>
        <v>128780</v>
      </c>
      <c r="C249" s="39">
        <f t="shared" si="28"/>
        <v>0</v>
      </c>
      <c r="D249" s="39">
        <f t="shared" si="31"/>
        <v>17774.897914494395</v>
      </c>
      <c r="E249" s="40">
        <f t="shared" si="25"/>
        <v>0</v>
      </c>
      <c r="F249" s="39">
        <f t="shared" si="26"/>
        <v>0</v>
      </c>
      <c r="G249" s="39">
        <f t="shared" si="29"/>
        <v>0</v>
      </c>
      <c r="H249" s="39">
        <f t="shared" si="30"/>
        <v>0</v>
      </c>
      <c r="I249" s="39">
        <f t="shared" si="27"/>
        <v>0</v>
      </c>
      <c r="J249" s="39">
        <f>SUM($H$18:$H249)</f>
        <v>8048.4895724719463</v>
      </c>
    </row>
    <row r="250" spans="1:10">
      <c r="A250" s="36">
        <f>IF(Values_Entered,A249+1,"")</f>
        <v>233</v>
      </c>
      <c r="B250" s="37">
        <f t="shared" si="24"/>
        <v>129145</v>
      </c>
      <c r="C250" s="39">
        <f t="shared" si="28"/>
        <v>0</v>
      </c>
      <c r="D250" s="39">
        <f t="shared" si="31"/>
        <v>17774.897914494395</v>
      </c>
      <c r="E250" s="40">
        <f t="shared" si="25"/>
        <v>0</v>
      </c>
      <c r="F250" s="39">
        <f t="shared" si="26"/>
        <v>0</v>
      </c>
      <c r="G250" s="39">
        <f t="shared" si="29"/>
        <v>0</v>
      </c>
      <c r="H250" s="39">
        <f t="shared" si="30"/>
        <v>0</v>
      </c>
      <c r="I250" s="39">
        <f t="shared" si="27"/>
        <v>0</v>
      </c>
      <c r="J250" s="39">
        <f>SUM($H$18:$H250)</f>
        <v>8048.4895724719463</v>
      </c>
    </row>
    <row r="251" spans="1:10">
      <c r="A251" s="36">
        <f>IF(Values_Entered,A250+1,"")</f>
        <v>234</v>
      </c>
      <c r="B251" s="37">
        <f t="shared" si="24"/>
        <v>129510</v>
      </c>
      <c r="C251" s="39">
        <f t="shared" si="28"/>
        <v>0</v>
      </c>
      <c r="D251" s="39">
        <f t="shared" si="31"/>
        <v>17774.897914494395</v>
      </c>
      <c r="E251" s="40">
        <f t="shared" si="25"/>
        <v>0</v>
      </c>
      <c r="F251" s="39">
        <f t="shared" si="26"/>
        <v>0</v>
      </c>
      <c r="G251" s="39">
        <f t="shared" si="29"/>
        <v>0</v>
      </c>
      <c r="H251" s="39">
        <f t="shared" si="30"/>
        <v>0</v>
      </c>
      <c r="I251" s="39">
        <f t="shared" si="27"/>
        <v>0</v>
      </c>
      <c r="J251" s="39">
        <f>SUM($H$18:$H251)</f>
        <v>8048.4895724719463</v>
      </c>
    </row>
    <row r="252" spans="1:10">
      <c r="A252" s="36">
        <f>IF(Values_Entered,A251+1,"")</f>
        <v>235</v>
      </c>
      <c r="B252" s="37">
        <f t="shared" si="24"/>
        <v>129875</v>
      </c>
      <c r="C252" s="39">
        <f t="shared" si="28"/>
        <v>0</v>
      </c>
      <c r="D252" s="39">
        <f t="shared" si="31"/>
        <v>17774.897914494395</v>
      </c>
      <c r="E252" s="40">
        <f t="shared" si="25"/>
        <v>0</v>
      </c>
      <c r="F252" s="39">
        <f t="shared" si="26"/>
        <v>0</v>
      </c>
      <c r="G252" s="39">
        <f t="shared" si="29"/>
        <v>0</v>
      </c>
      <c r="H252" s="39">
        <f t="shared" si="30"/>
        <v>0</v>
      </c>
      <c r="I252" s="39">
        <f t="shared" si="27"/>
        <v>0</v>
      </c>
      <c r="J252" s="39">
        <f>SUM($H$18:$H252)</f>
        <v>8048.4895724719463</v>
      </c>
    </row>
    <row r="253" spans="1:10">
      <c r="A253" s="36">
        <f>IF(Values_Entered,A252+1,"")</f>
        <v>236</v>
      </c>
      <c r="B253" s="37">
        <f t="shared" si="24"/>
        <v>130241</v>
      </c>
      <c r="C253" s="39">
        <f t="shared" si="28"/>
        <v>0</v>
      </c>
      <c r="D253" s="39">
        <f t="shared" si="31"/>
        <v>17774.897914494395</v>
      </c>
      <c r="E253" s="40">
        <f t="shared" si="25"/>
        <v>0</v>
      </c>
      <c r="F253" s="39">
        <f t="shared" si="26"/>
        <v>0</v>
      </c>
      <c r="G253" s="39">
        <f t="shared" si="29"/>
        <v>0</v>
      </c>
      <c r="H253" s="39">
        <f t="shared" si="30"/>
        <v>0</v>
      </c>
      <c r="I253" s="39">
        <f t="shared" si="27"/>
        <v>0</v>
      </c>
      <c r="J253" s="39">
        <f>SUM($H$18:$H253)</f>
        <v>8048.4895724719463</v>
      </c>
    </row>
    <row r="254" spans="1:10">
      <c r="A254" s="36">
        <f>IF(Values_Entered,A253+1,"")</f>
        <v>237</v>
      </c>
      <c r="B254" s="37">
        <f t="shared" si="24"/>
        <v>130606</v>
      </c>
      <c r="C254" s="39">
        <f t="shared" si="28"/>
        <v>0</v>
      </c>
      <c r="D254" s="39">
        <f t="shared" si="31"/>
        <v>17774.897914494395</v>
      </c>
      <c r="E254" s="40">
        <f t="shared" si="25"/>
        <v>0</v>
      </c>
      <c r="F254" s="39">
        <f t="shared" si="26"/>
        <v>0</v>
      </c>
      <c r="G254" s="39">
        <f t="shared" si="29"/>
        <v>0</v>
      </c>
      <c r="H254" s="39">
        <f t="shared" si="30"/>
        <v>0</v>
      </c>
      <c r="I254" s="39">
        <f t="shared" si="27"/>
        <v>0</v>
      </c>
      <c r="J254" s="39">
        <f>SUM($H$18:$H254)</f>
        <v>8048.4895724719463</v>
      </c>
    </row>
    <row r="255" spans="1:10">
      <c r="A255" s="36">
        <f>IF(Values_Entered,A254+1,"")</f>
        <v>238</v>
      </c>
      <c r="B255" s="37">
        <f t="shared" si="24"/>
        <v>130971</v>
      </c>
      <c r="C255" s="39">
        <f t="shared" si="28"/>
        <v>0</v>
      </c>
      <c r="D255" s="39">
        <f t="shared" si="31"/>
        <v>17774.897914494395</v>
      </c>
      <c r="E255" s="40">
        <f t="shared" si="25"/>
        <v>0</v>
      </c>
      <c r="F255" s="39">
        <f t="shared" si="26"/>
        <v>0</v>
      </c>
      <c r="G255" s="39">
        <f t="shared" si="29"/>
        <v>0</v>
      </c>
      <c r="H255" s="39">
        <f t="shared" si="30"/>
        <v>0</v>
      </c>
      <c r="I255" s="39">
        <f t="shared" si="27"/>
        <v>0</v>
      </c>
      <c r="J255" s="39">
        <f>SUM($H$18:$H255)</f>
        <v>8048.4895724719463</v>
      </c>
    </row>
    <row r="256" spans="1:10">
      <c r="A256" s="36">
        <f>IF(Values_Entered,A255+1,"")</f>
        <v>239</v>
      </c>
      <c r="B256" s="37">
        <f t="shared" si="24"/>
        <v>131336</v>
      </c>
      <c r="C256" s="39">
        <f t="shared" si="28"/>
        <v>0</v>
      </c>
      <c r="D256" s="39">
        <f t="shared" si="31"/>
        <v>17774.897914494395</v>
      </c>
      <c r="E256" s="40">
        <f t="shared" si="25"/>
        <v>0</v>
      </c>
      <c r="F256" s="39">
        <f t="shared" si="26"/>
        <v>0</v>
      </c>
      <c r="G256" s="39">
        <f t="shared" si="29"/>
        <v>0</v>
      </c>
      <c r="H256" s="39">
        <f t="shared" si="30"/>
        <v>0</v>
      </c>
      <c r="I256" s="39">
        <f t="shared" si="27"/>
        <v>0</v>
      </c>
      <c r="J256" s="39">
        <f>SUM($H$18:$H256)</f>
        <v>8048.4895724719463</v>
      </c>
    </row>
    <row r="257" spans="1:10">
      <c r="A257" s="36">
        <f>IF(Values_Entered,A256+1,"")</f>
        <v>240</v>
      </c>
      <c r="B257" s="37">
        <f t="shared" si="24"/>
        <v>131702</v>
      </c>
      <c r="C257" s="39">
        <f t="shared" si="28"/>
        <v>0</v>
      </c>
      <c r="D257" s="39">
        <f t="shared" si="31"/>
        <v>17774.897914494395</v>
      </c>
      <c r="E257" s="40">
        <f t="shared" si="25"/>
        <v>0</v>
      </c>
      <c r="F257" s="39">
        <f t="shared" si="26"/>
        <v>0</v>
      </c>
      <c r="G257" s="39">
        <f t="shared" si="29"/>
        <v>0</v>
      </c>
      <c r="H257" s="39">
        <f t="shared" si="30"/>
        <v>0</v>
      </c>
      <c r="I257" s="39">
        <f t="shared" si="27"/>
        <v>0</v>
      </c>
      <c r="J257" s="39">
        <f>SUM($H$18:$H257)</f>
        <v>8048.4895724719463</v>
      </c>
    </row>
    <row r="258" spans="1:10">
      <c r="A258" s="36">
        <f>IF(Values_Entered,A257+1,"")</f>
        <v>241</v>
      </c>
      <c r="B258" s="37">
        <f t="shared" si="24"/>
        <v>132067</v>
      </c>
      <c r="C258" s="39">
        <f t="shared" si="28"/>
        <v>0</v>
      </c>
      <c r="D258" s="39">
        <f t="shared" si="31"/>
        <v>17774.897914494395</v>
      </c>
      <c r="E258" s="40">
        <f t="shared" si="25"/>
        <v>0</v>
      </c>
      <c r="F258" s="39">
        <f t="shared" si="26"/>
        <v>0</v>
      </c>
      <c r="G258" s="39">
        <f t="shared" si="29"/>
        <v>0</v>
      </c>
      <c r="H258" s="39">
        <f t="shared" si="30"/>
        <v>0</v>
      </c>
      <c r="I258" s="39">
        <f t="shared" si="27"/>
        <v>0</v>
      </c>
      <c r="J258" s="39">
        <f>SUM($H$18:$H258)</f>
        <v>8048.4895724719463</v>
      </c>
    </row>
    <row r="259" spans="1:10">
      <c r="A259" s="36">
        <f>IF(Values_Entered,A258+1,"")</f>
        <v>242</v>
      </c>
      <c r="B259" s="37">
        <f t="shared" si="24"/>
        <v>132432</v>
      </c>
      <c r="C259" s="39">
        <f t="shared" si="28"/>
        <v>0</v>
      </c>
      <c r="D259" s="39">
        <f t="shared" si="31"/>
        <v>17774.897914494395</v>
      </c>
      <c r="E259" s="40">
        <f t="shared" si="25"/>
        <v>0</v>
      </c>
      <c r="F259" s="39">
        <f t="shared" si="26"/>
        <v>0</v>
      </c>
      <c r="G259" s="39">
        <f t="shared" si="29"/>
        <v>0</v>
      </c>
      <c r="H259" s="39">
        <f t="shared" si="30"/>
        <v>0</v>
      </c>
      <c r="I259" s="39">
        <f t="shared" si="27"/>
        <v>0</v>
      </c>
      <c r="J259" s="39">
        <f>SUM($H$18:$H259)</f>
        <v>8048.4895724719463</v>
      </c>
    </row>
    <row r="260" spans="1:10">
      <c r="A260" s="36">
        <f>IF(Values_Entered,A259+1,"")</f>
        <v>243</v>
      </c>
      <c r="B260" s="37">
        <f t="shared" si="24"/>
        <v>132797</v>
      </c>
      <c r="C260" s="39">
        <f t="shared" si="28"/>
        <v>0</v>
      </c>
      <c r="D260" s="39">
        <f t="shared" si="31"/>
        <v>17774.897914494395</v>
      </c>
      <c r="E260" s="40">
        <f t="shared" si="25"/>
        <v>0</v>
      </c>
      <c r="F260" s="39">
        <f t="shared" si="26"/>
        <v>0</v>
      </c>
      <c r="G260" s="39">
        <f t="shared" si="29"/>
        <v>0</v>
      </c>
      <c r="H260" s="39">
        <f t="shared" si="30"/>
        <v>0</v>
      </c>
      <c r="I260" s="39">
        <f t="shared" si="27"/>
        <v>0</v>
      </c>
      <c r="J260" s="39">
        <f>SUM($H$18:$H260)</f>
        <v>8048.4895724719463</v>
      </c>
    </row>
    <row r="261" spans="1:10">
      <c r="A261" s="36">
        <f>IF(Values_Entered,A260+1,"")</f>
        <v>244</v>
      </c>
      <c r="B261" s="37">
        <f t="shared" si="24"/>
        <v>133163</v>
      </c>
      <c r="C261" s="39">
        <f t="shared" si="28"/>
        <v>0</v>
      </c>
      <c r="D261" s="39">
        <f t="shared" si="31"/>
        <v>17774.897914494395</v>
      </c>
      <c r="E261" s="40">
        <f t="shared" si="25"/>
        <v>0</v>
      </c>
      <c r="F261" s="39">
        <f t="shared" si="26"/>
        <v>0</v>
      </c>
      <c r="G261" s="39">
        <f t="shared" si="29"/>
        <v>0</v>
      </c>
      <c r="H261" s="39">
        <f t="shared" si="30"/>
        <v>0</v>
      </c>
      <c r="I261" s="39">
        <f t="shared" si="27"/>
        <v>0</v>
      </c>
      <c r="J261" s="39">
        <f>SUM($H$18:$H261)</f>
        <v>8048.4895724719463</v>
      </c>
    </row>
    <row r="262" spans="1:10">
      <c r="A262" s="36">
        <f>IF(Values_Entered,A261+1,"")</f>
        <v>245</v>
      </c>
      <c r="B262" s="37">
        <f t="shared" si="24"/>
        <v>133528</v>
      </c>
      <c r="C262" s="39">
        <f t="shared" si="28"/>
        <v>0</v>
      </c>
      <c r="D262" s="39">
        <f t="shared" si="31"/>
        <v>17774.897914494395</v>
      </c>
      <c r="E262" s="40">
        <f t="shared" si="25"/>
        <v>0</v>
      </c>
      <c r="F262" s="39">
        <f t="shared" si="26"/>
        <v>0</v>
      </c>
      <c r="G262" s="39">
        <f t="shared" si="29"/>
        <v>0</v>
      </c>
      <c r="H262" s="39">
        <f t="shared" si="30"/>
        <v>0</v>
      </c>
      <c r="I262" s="39">
        <f t="shared" si="27"/>
        <v>0</v>
      </c>
      <c r="J262" s="39">
        <f>SUM($H$18:$H262)</f>
        <v>8048.4895724719463</v>
      </c>
    </row>
    <row r="263" spans="1:10">
      <c r="A263" s="36">
        <f>IF(Values_Entered,A262+1,"")</f>
        <v>246</v>
      </c>
      <c r="B263" s="37">
        <f t="shared" si="24"/>
        <v>133893</v>
      </c>
      <c r="C263" s="39">
        <f t="shared" si="28"/>
        <v>0</v>
      </c>
      <c r="D263" s="39">
        <f t="shared" si="31"/>
        <v>17774.897914494395</v>
      </c>
      <c r="E263" s="40">
        <f t="shared" si="25"/>
        <v>0</v>
      </c>
      <c r="F263" s="39">
        <f t="shared" si="26"/>
        <v>0</v>
      </c>
      <c r="G263" s="39">
        <f t="shared" si="29"/>
        <v>0</v>
      </c>
      <c r="H263" s="39">
        <f t="shared" si="30"/>
        <v>0</v>
      </c>
      <c r="I263" s="39">
        <f t="shared" si="27"/>
        <v>0</v>
      </c>
      <c r="J263" s="39">
        <f>SUM($H$18:$H263)</f>
        <v>8048.4895724719463</v>
      </c>
    </row>
    <row r="264" spans="1:10">
      <c r="A264" s="36">
        <f>IF(Values_Entered,A263+1,"")</f>
        <v>247</v>
      </c>
      <c r="B264" s="37">
        <f t="shared" si="24"/>
        <v>134258</v>
      </c>
      <c r="C264" s="39">
        <f t="shared" si="28"/>
        <v>0</v>
      </c>
      <c r="D264" s="39">
        <f t="shared" si="31"/>
        <v>17774.897914494395</v>
      </c>
      <c r="E264" s="40">
        <f t="shared" si="25"/>
        <v>0</v>
      </c>
      <c r="F264" s="39">
        <f t="shared" si="26"/>
        <v>0</v>
      </c>
      <c r="G264" s="39">
        <f t="shared" si="29"/>
        <v>0</v>
      </c>
      <c r="H264" s="39">
        <f t="shared" si="30"/>
        <v>0</v>
      </c>
      <c r="I264" s="39">
        <f t="shared" si="27"/>
        <v>0</v>
      </c>
      <c r="J264" s="39">
        <f>SUM($H$18:$H264)</f>
        <v>8048.4895724719463</v>
      </c>
    </row>
    <row r="265" spans="1:10">
      <c r="A265" s="36">
        <f>IF(Values_Entered,A264+1,"")</f>
        <v>248</v>
      </c>
      <c r="B265" s="37">
        <f t="shared" si="24"/>
        <v>134624</v>
      </c>
      <c r="C265" s="39">
        <f t="shared" si="28"/>
        <v>0</v>
      </c>
      <c r="D265" s="39">
        <f t="shared" si="31"/>
        <v>17774.897914494395</v>
      </c>
      <c r="E265" s="40">
        <f t="shared" si="25"/>
        <v>0</v>
      </c>
      <c r="F265" s="39">
        <f t="shared" si="26"/>
        <v>0</v>
      </c>
      <c r="G265" s="39">
        <f t="shared" si="29"/>
        <v>0</v>
      </c>
      <c r="H265" s="39">
        <f t="shared" si="30"/>
        <v>0</v>
      </c>
      <c r="I265" s="39">
        <f t="shared" si="27"/>
        <v>0</v>
      </c>
      <c r="J265" s="39">
        <f>SUM($H$18:$H265)</f>
        <v>8048.4895724719463</v>
      </c>
    </row>
    <row r="266" spans="1:10">
      <c r="A266" s="36">
        <f>IF(Values_Entered,A265+1,"")</f>
        <v>249</v>
      </c>
      <c r="B266" s="37">
        <f t="shared" si="24"/>
        <v>134989</v>
      </c>
      <c r="C266" s="39">
        <f t="shared" si="28"/>
        <v>0</v>
      </c>
      <c r="D266" s="39">
        <f t="shared" si="31"/>
        <v>17774.897914494395</v>
      </c>
      <c r="E266" s="40">
        <f t="shared" si="25"/>
        <v>0</v>
      </c>
      <c r="F266" s="39">
        <f t="shared" si="26"/>
        <v>0</v>
      </c>
      <c r="G266" s="39">
        <f t="shared" si="29"/>
        <v>0</v>
      </c>
      <c r="H266" s="39">
        <f t="shared" si="30"/>
        <v>0</v>
      </c>
      <c r="I266" s="39">
        <f t="shared" si="27"/>
        <v>0</v>
      </c>
      <c r="J266" s="39">
        <f>SUM($H$18:$H266)</f>
        <v>8048.4895724719463</v>
      </c>
    </row>
    <row r="267" spans="1:10">
      <c r="A267" s="36">
        <f>IF(Values_Entered,A266+1,"")</f>
        <v>250</v>
      </c>
      <c r="B267" s="37">
        <f t="shared" si="24"/>
        <v>135354</v>
      </c>
      <c r="C267" s="39">
        <f t="shared" si="28"/>
        <v>0</v>
      </c>
      <c r="D267" s="39">
        <f t="shared" si="31"/>
        <v>17774.897914494395</v>
      </c>
      <c r="E267" s="40">
        <f t="shared" si="25"/>
        <v>0</v>
      </c>
      <c r="F267" s="39">
        <f t="shared" si="26"/>
        <v>0</v>
      </c>
      <c r="G267" s="39">
        <f t="shared" si="29"/>
        <v>0</v>
      </c>
      <c r="H267" s="39">
        <f t="shared" si="30"/>
        <v>0</v>
      </c>
      <c r="I267" s="39">
        <f t="shared" si="27"/>
        <v>0</v>
      </c>
      <c r="J267" s="39">
        <f>SUM($H$18:$H267)</f>
        <v>8048.4895724719463</v>
      </c>
    </row>
    <row r="268" spans="1:10">
      <c r="A268" s="36">
        <f>IF(Values_Entered,A267+1,"")</f>
        <v>251</v>
      </c>
      <c r="B268" s="37">
        <f t="shared" si="24"/>
        <v>135719</v>
      </c>
      <c r="C268" s="39">
        <f t="shared" si="28"/>
        <v>0</v>
      </c>
      <c r="D268" s="39">
        <f t="shared" si="31"/>
        <v>17774.897914494395</v>
      </c>
      <c r="E268" s="40">
        <f t="shared" si="25"/>
        <v>0</v>
      </c>
      <c r="F268" s="39">
        <f t="shared" si="26"/>
        <v>0</v>
      </c>
      <c r="G268" s="39">
        <f t="shared" si="29"/>
        <v>0</v>
      </c>
      <c r="H268" s="39">
        <f t="shared" si="30"/>
        <v>0</v>
      </c>
      <c r="I268" s="39">
        <f t="shared" si="27"/>
        <v>0</v>
      </c>
      <c r="J268" s="39">
        <f>SUM($H$18:$H268)</f>
        <v>8048.4895724719463</v>
      </c>
    </row>
    <row r="269" spans="1:10">
      <c r="A269" s="36">
        <f>IF(Values_Entered,A268+1,"")</f>
        <v>252</v>
      </c>
      <c r="B269" s="37">
        <f t="shared" si="24"/>
        <v>136085</v>
      </c>
      <c r="C269" s="39">
        <f t="shared" si="28"/>
        <v>0</v>
      </c>
      <c r="D269" s="39">
        <f t="shared" si="31"/>
        <v>17774.897914494395</v>
      </c>
      <c r="E269" s="40">
        <f t="shared" si="25"/>
        <v>0</v>
      </c>
      <c r="F269" s="39">
        <f t="shared" si="26"/>
        <v>0</v>
      </c>
      <c r="G269" s="39">
        <f t="shared" si="29"/>
        <v>0</v>
      </c>
      <c r="H269" s="39">
        <f t="shared" si="30"/>
        <v>0</v>
      </c>
      <c r="I269" s="39">
        <f t="shared" si="27"/>
        <v>0</v>
      </c>
      <c r="J269" s="39">
        <f>SUM($H$18:$H269)</f>
        <v>8048.4895724719463</v>
      </c>
    </row>
    <row r="270" spans="1:10">
      <c r="A270" s="36">
        <f>IF(Values_Entered,A269+1,"")</f>
        <v>253</v>
      </c>
      <c r="B270" s="37">
        <f t="shared" si="24"/>
        <v>136450</v>
      </c>
      <c r="C270" s="39">
        <f t="shared" si="28"/>
        <v>0</v>
      </c>
      <c r="D270" s="39">
        <f t="shared" si="31"/>
        <v>17774.897914494395</v>
      </c>
      <c r="E270" s="40">
        <f t="shared" si="25"/>
        <v>0</v>
      </c>
      <c r="F270" s="39">
        <f t="shared" si="26"/>
        <v>0</v>
      </c>
      <c r="G270" s="39">
        <f t="shared" si="29"/>
        <v>0</v>
      </c>
      <c r="H270" s="39">
        <f t="shared" si="30"/>
        <v>0</v>
      </c>
      <c r="I270" s="39">
        <f t="shared" si="27"/>
        <v>0</v>
      </c>
      <c r="J270" s="39">
        <f>SUM($H$18:$H270)</f>
        <v>8048.4895724719463</v>
      </c>
    </row>
    <row r="271" spans="1:10">
      <c r="A271" s="36">
        <f>IF(Values_Entered,A270+1,"")</f>
        <v>254</v>
      </c>
      <c r="B271" s="37">
        <f t="shared" si="24"/>
        <v>136815</v>
      </c>
      <c r="C271" s="39">
        <f t="shared" si="28"/>
        <v>0</v>
      </c>
      <c r="D271" s="39">
        <f t="shared" si="31"/>
        <v>17774.897914494395</v>
      </c>
      <c r="E271" s="40">
        <f t="shared" si="25"/>
        <v>0</v>
      </c>
      <c r="F271" s="39">
        <f t="shared" si="26"/>
        <v>0</v>
      </c>
      <c r="G271" s="39">
        <f t="shared" si="29"/>
        <v>0</v>
      </c>
      <c r="H271" s="39">
        <f t="shared" si="30"/>
        <v>0</v>
      </c>
      <c r="I271" s="39">
        <f t="shared" si="27"/>
        <v>0</v>
      </c>
      <c r="J271" s="39">
        <f>SUM($H$18:$H271)</f>
        <v>8048.4895724719463</v>
      </c>
    </row>
    <row r="272" spans="1:10">
      <c r="A272" s="36">
        <f>IF(Values_Entered,A271+1,"")</f>
        <v>255</v>
      </c>
      <c r="B272" s="37">
        <f t="shared" si="24"/>
        <v>137180</v>
      </c>
      <c r="C272" s="39">
        <f t="shared" si="28"/>
        <v>0</v>
      </c>
      <c r="D272" s="39">
        <f t="shared" si="31"/>
        <v>17774.897914494395</v>
      </c>
      <c r="E272" s="40">
        <f t="shared" si="25"/>
        <v>0</v>
      </c>
      <c r="F272" s="39">
        <f t="shared" si="26"/>
        <v>0</v>
      </c>
      <c r="G272" s="39">
        <f t="shared" si="29"/>
        <v>0</v>
      </c>
      <c r="H272" s="39">
        <f t="shared" si="30"/>
        <v>0</v>
      </c>
      <c r="I272" s="39">
        <f t="shared" si="27"/>
        <v>0</v>
      </c>
      <c r="J272" s="39">
        <f>SUM($H$18:$H272)</f>
        <v>8048.4895724719463</v>
      </c>
    </row>
    <row r="273" spans="1:10">
      <c r="A273" s="36">
        <f>IF(Values_Entered,A272+1,"")</f>
        <v>256</v>
      </c>
      <c r="B273" s="37">
        <f t="shared" si="24"/>
        <v>137546</v>
      </c>
      <c r="C273" s="39">
        <f t="shared" si="28"/>
        <v>0</v>
      </c>
      <c r="D273" s="39">
        <f t="shared" si="31"/>
        <v>17774.897914494395</v>
      </c>
      <c r="E273" s="40">
        <f t="shared" si="25"/>
        <v>0</v>
      </c>
      <c r="F273" s="39">
        <f t="shared" si="26"/>
        <v>0</v>
      </c>
      <c r="G273" s="39">
        <f t="shared" si="29"/>
        <v>0</v>
      </c>
      <c r="H273" s="39">
        <f t="shared" si="30"/>
        <v>0</v>
      </c>
      <c r="I273" s="39">
        <f t="shared" si="27"/>
        <v>0</v>
      </c>
      <c r="J273" s="39">
        <f>SUM($H$18:$H273)</f>
        <v>8048.4895724719463</v>
      </c>
    </row>
    <row r="274" spans="1:10">
      <c r="A274" s="36">
        <f>IF(Values_Entered,A273+1,"")</f>
        <v>257</v>
      </c>
      <c r="B274" s="37">
        <f t="shared" ref="B274:B337" si="32">IF(Pay_Num&lt;&gt;"",DATE(YEAR(Loan_Start),MONTH(Loan_Start)+(Pay_Num)*12/Num_Pmt_Per_Year,DAY(Loan_Start)),"")</f>
        <v>137911</v>
      </c>
      <c r="C274" s="39">
        <f t="shared" si="28"/>
        <v>0</v>
      </c>
      <c r="D274" s="39">
        <f t="shared" si="31"/>
        <v>17774.897914494395</v>
      </c>
      <c r="E274" s="40">
        <f t="shared" ref="E274:E337" si="33">IF(AND(Pay_Num&lt;&gt;"",Sched_Pay+Scheduled_Extra_Payments&lt;Beg_Bal),Scheduled_Extra_Payments,IF(AND(Pay_Num&lt;&gt;"",Beg_Bal-Sched_Pay&gt;0),Beg_Bal-Sched_Pay,IF(Pay_Num&lt;&gt;"",0,"")))</f>
        <v>0</v>
      </c>
      <c r="F274" s="39">
        <f t="shared" ref="F274:F337" si="34">IF(AND(Pay_Num&lt;&gt;"",Sched_Pay+Extra_Pay&lt;Beg_Bal),Sched_Pay+Extra_Pay,IF(Pay_Num&lt;&gt;"",Beg_Bal,""))</f>
        <v>0</v>
      </c>
      <c r="G274" s="39">
        <f t="shared" si="29"/>
        <v>0</v>
      </c>
      <c r="H274" s="39">
        <f t="shared" si="30"/>
        <v>0</v>
      </c>
      <c r="I274" s="39">
        <f t="shared" ref="I274:I337" si="35">IF(AND(Pay_Num&lt;&gt;"",Sched_Pay+Extra_Pay&lt;Beg_Bal),Beg_Bal-Princ,IF(Pay_Num&lt;&gt;"",0,""))</f>
        <v>0</v>
      </c>
      <c r="J274" s="39">
        <f>SUM($H$18:$H274)</f>
        <v>8048.4895724719463</v>
      </c>
    </row>
    <row r="275" spans="1:10">
      <c r="A275" s="36">
        <f>IF(Values_Entered,A274+1,"")</f>
        <v>258</v>
      </c>
      <c r="B275" s="37">
        <f t="shared" si="32"/>
        <v>138276</v>
      </c>
      <c r="C275" s="39">
        <f t="shared" ref="C275:C338" si="36">IF(Pay_Num&lt;&gt;"",I274,"")</f>
        <v>0</v>
      </c>
      <c r="D275" s="39">
        <f t="shared" si="31"/>
        <v>17774.897914494395</v>
      </c>
      <c r="E275" s="40">
        <f t="shared" si="33"/>
        <v>0</v>
      </c>
      <c r="F275" s="39">
        <f t="shared" si="34"/>
        <v>0</v>
      </c>
      <c r="G275" s="39">
        <f t="shared" ref="G275:G338" si="37">IF(Pay_Num&lt;&gt;"",Total_Pay-Int,"")</f>
        <v>0</v>
      </c>
      <c r="H275" s="39">
        <f t="shared" ref="H275:H338" si="38">IF(Pay_Num&lt;&gt;"",Beg_Bal*Interest_Rate/Num_Pmt_Per_Year,"")</f>
        <v>0</v>
      </c>
      <c r="I275" s="39">
        <f t="shared" si="35"/>
        <v>0</v>
      </c>
      <c r="J275" s="39">
        <f>SUM($H$18:$H275)</f>
        <v>8048.4895724719463</v>
      </c>
    </row>
    <row r="276" spans="1:10">
      <c r="A276" s="36">
        <f>IF(Values_Entered,A275+1,"")</f>
        <v>259</v>
      </c>
      <c r="B276" s="37">
        <f t="shared" si="32"/>
        <v>138641</v>
      </c>
      <c r="C276" s="39">
        <f t="shared" si="36"/>
        <v>0</v>
      </c>
      <c r="D276" s="39">
        <f t="shared" ref="D276:D339" si="39">IF(Pay_Num&lt;&gt;"",Scheduled_Monthly_Payment,"")</f>
        <v>17774.897914494395</v>
      </c>
      <c r="E276" s="40">
        <f t="shared" si="33"/>
        <v>0</v>
      </c>
      <c r="F276" s="39">
        <f t="shared" si="34"/>
        <v>0</v>
      </c>
      <c r="G276" s="39">
        <f t="shared" si="37"/>
        <v>0</v>
      </c>
      <c r="H276" s="39">
        <f t="shared" si="38"/>
        <v>0</v>
      </c>
      <c r="I276" s="39">
        <f t="shared" si="35"/>
        <v>0</v>
      </c>
      <c r="J276" s="39">
        <f>SUM($H$18:$H276)</f>
        <v>8048.4895724719463</v>
      </c>
    </row>
    <row r="277" spans="1:10">
      <c r="A277" s="36">
        <f>IF(Values_Entered,A276+1,"")</f>
        <v>260</v>
      </c>
      <c r="B277" s="37">
        <f t="shared" si="32"/>
        <v>139007</v>
      </c>
      <c r="C277" s="39">
        <f t="shared" si="36"/>
        <v>0</v>
      </c>
      <c r="D277" s="39">
        <f t="shared" si="39"/>
        <v>17774.897914494395</v>
      </c>
      <c r="E277" s="40">
        <f t="shared" si="33"/>
        <v>0</v>
      </c>
      <c r="F277" s="39">
        <f t="shared" si="34"/>
        <v>0</v>
      </c>
      <c r="G277" s="39">
        <f t="shared" si="37"/>
        <v>0</v>
      </c>
      <c r="H277" s="39">
        <f t="shared" si="38"/>
        <v>0</v>
      </c>
      <c r="I277" s="39">
        <f t="shared" si="35"/>
        <v>0</v>
      </c>
      <c r="J277" s="39">
        <f>SUM($H$18:$H277)</f>
        <v>8048.4895724719463</v>
      </c>
    </row>
    <row r="278" spans="1:10">
      <c r="A278" s="36">
        <f>IF(Values_Entered,A277+1,"")</f>
        <v>261</v>
      </c>
      <c r="B278" s="37">
        <f t="shared" si="32"/>
        <v>139372</v>
      </c>
      <c r="C278" s="39">
        <f t="shared" si="36"/>
        <v>0</v>
      </c>
      <c r="D278" s="39">
        <f t="shared" si="39"/>
        <v>17774.897914494395</v>
      </c>
      <c r="E278" s="40">
        <f t="shared" si="33"/>
        <v>0</v>
      </c>
      <c r="F278" s="39">
        <f t="shared" si="34"/>
        <v>0</v>
      </c>
      <c r="G278" s="39">
        <f t="shared" si="37"/>
        <v>0</v>
      </c>
      <c r="H278" s="39">
        <f t="shared" si="38"/>
        <v>0</v>
      </c>
      <c r="I278" s="39">
        <f t="shared" si="35"/>
        <v>0</v>
      </c>
      <c r="J278" s="39">
        <f>SUM($H$18:$H278)</f>
        <v>8048.4895724719463</v>
      </c>
    </row>
    <row r="279" spans="1:10">
      <c r="A279" s="36">
        <f>IF(Values_Entered,A278+1,"")</f>
        <v>262</v>
      </c>
      <c r="B279" s="37">
        <f t="shared" si="32"/>
        <v>139737</v>
      </c>
      <c r="C279" s="39">
        <f t="shared" si="36"/>
        <v>0</v>
      </c>
      <c r="D279" s="39">
        <f t="shared" si="39"/>
        <v>17774.897914494395</v>
      </c>
      <c r="E279" s="40">
        <f t="shared" si="33"/>
        <v>0</v>
      </c>
      <c r="F279" s="39">
        <f t="shared" si="34"/>
        <v>0</v>
      </c>
      <c r="G279" s="39">
        <f t="shared" si="37"/>
        <v>0</v>
      </c>
      <c r="H279" s="39">
        <f t="shared" si="38"/>
        <v>0</v>
      </c>
      <c r="I279" s="39">
        <f t="shared" si="35"/>
        <v>0</v>
      </c>
      <c r="J279" s="39">
        <f>SUM($H$18:$H279)</f>
        <v>8048.4895724719463</v>
      </c>
    </row>
    <row r="280" spans="1:10">
      <c r="A280" s="36">
        <f>IF(Values_Entered,A279+1,"")</f>
        <v>263</v>
      </c>
      <c r="B280" s="37">
        <f t="shared" si="32"/>
        <v>140102</v>
      </c>
      <c r="C280" s="39">
        <f t="shared" si="36"/>
        <v>0</v>
      </c>
      <c r="D280" s="39">
        <f t="shared" si="39"/>
        <v>17774.897914494395</v>
      </c>
      <c r="E280" s="40">
        <f t="shared" si="33"/>
        <v>0</v>
      </c>
      <c r="F280" s="39">
        <f t="shared" si="34"/>
        <v>0</v>
      </c>
      <c r="G280" s="39">
        <f t="shared" si="37"/>
        <v>0</v>
      </c>
      <c r="H280" s="39">
        <f t="shared" si="38"/>
        <v>0</v>
      </c>
      <c r="I280" s="39">
        <f t="shared" si="35"/>
        <v>0</v>
      </c>
      <c r="J280" s="39">
        <f>SUM($H$18:$H280)</f>
        <v>8048.4895724719463</v>
      </c>
    </row>
    <row r="281" spans="1:10">
      <c r="A281" s="36">
        <f>IF(Values_Entered,A280+1,"")</f>
        <v>264</v>
      </c>
      <c r="B281" s="37">
        <f t="shared" si="32"/>
        <v>140468</v>
      </c>
      <c r="C281" s="39">
        <f t="shared" si="36"/>
        <v>0</v>
      </c>
      <c r="D281" s="39">
        <f t="shared" si="39"/>
        <v>17774.897914494395</v>
      </c>
      <c r="E281" s="40">
        <f t="shared" si="33"/>
        <v>0</v>
      </c>
      <c r="F281" s="39">
        <f t="shared" si="34"/>
        <v>0</v>
      </c>
      <c r="G281" s="39">
        <f t="shared" si="37"/>
        <v>0</v>
      </c>
      <c r="H281" s="39">
        <f t="shared" si="38"/>
        <v>0</v>
      </c>
      <c r="I281" s="39">
        <f t="shared" si="35"/>
        <v>0</v>
      </c>
      <c r="J281" s="39">
        <f>SUM($H$18:$H281)</f>
        <v>8048.4895724719463</v>
      </c>
    </row>
    <row r="282" spans="1:10">
      <c r="A282" s="36">
        <f>IF(Values_Entered,A281+1,"")</f>
        <v>265</v>
      </c>
      <c r="B282" s="37">
        <f t="shared" si="32"/>
        <v>140833</v>
      </c>
      <c r="C282" s="39">
        <f t="shared" si="36"/>
        <v>0</v>
      </c>
      <c r="D282" s="39">
        <f t="shared" si="39"/>
        <v>17774.897914494395</v>
      </c>
      <c r="E282" s="40">
        <f t="shared" si="33"/>
        <v>0</v>
      </c>
      <c r="F282" s="39">
        <f t="shared" si="34"/>
        <v>0</v>
      </c>
      <c r="G282" s="39">
        <f t="shared" si="37"/>
        <v>0</v>
      </c>
      <c r="H282" s="39">
        <f t="shared" si="38"/>
        <v>0</v>
      </c>
      <c r="I282" s="39">
        <f t="shared" si="35"/>
        <v>0</v>
      </c>
      <c r="J282" s="39">
        <f>SUM($H$18:$H282)</f>
        <v>8048.4895724719463</v>
      </c>
    </row>
    <row r="283" spans="1:10">
      <c r="A283" s="36">
        <f>IF(Values_Entered,A282+1,"")</f>
        <v>266</v>
      </c>
      <c r="B283" s="37">
        <f t="shared" si="32"/>
        <v>141198</v>
      </c>
      <c r="C283" s="39">
        <f t="shared" si="36"/>
        <v>0</v>
      </c>
      <c r="D283" s="39">
        <f t="shared" si="39"/>
        <v>17774.897914494395</v>
      </c>
      <c r="E283" s="40">
        <f t="shared" si="33"/>
        <v>0</v>
      </c>
      <c r="F283" s="39">
        <f t="shared" si="34"/>
        <v>0</v>
      </c>
      <c r="G283" s="39">
        <f t="shared" si="37"/>
        <v>0</v>
      </c>
      <c r="H283" s="39">
        <f t="shared" si="38"/>
        <v>0</v>
      </c>
      <c r="I283" s="39">
        <f t="shared" si="35"/>
        <v>0</v>
      </c>
      <c r="J283" s="39">
        <f>SUM($H$18:$H283)</f>
        <v>8048.4895724719463</v>
      </c>
    </row>
    <row r="284" spans="1:10">
      <c r="A284" s="36">
        <f>IF(Values_Entered,A283+1,"")</f>
        <v>267</v>
      </c>
      <c r="B284" s="37">
        <f t="shared" si="32"/>
        <v>141563</v>
      </c>
      <c r="C284" s="39">
        <f t="shared" si="36"/>
        <v>0</v>
      </c>
      <c r="D284" s="39">
        <f t="shared" si="39"/>
        <v>17774.897914494395</v>
      </c>
      <c r="E284" s="40">
        <f t="shared" si="33"/>
        <v>0</v>
      </c>
      <c r="F284" s="39">
        <f t="shared" si="34"/>
        <v>0</v>
      </c>
      <c r="G284" s="39">
        <f t="shared" si="37"/>
        <v>0</v>
      </c>
      <c r="H284" s="39">
        <f t="shared" si="38"/>
        <v>0</v>
      </c>
      <c r="I284" s="39">
        <f t="shared" si="35"/>
        <v>0</v>
      </c>
      <c r="J284" s="39">
        <f>SUM($H$18:$H284)</f>
        <v>8048.4895724719463</v>
      </c>
    </row>
    <row r="285" spans="1:10">
      <c r="A285" s="36">
        <f>IF(Values_Entered,A284+1,"")</f>
        <v>268</v>
      </c>
      <c r="B285" s="37">
        <f t="shared" si="32"/>
        <v>141929</v>
      </c>
      <c r="C285" s="39">
        <f t="shared" si="36"/>
        <v>0</v>
      </c>
      <c r="D285" s="39">
        <f t="shared" si="39"/>
        <v>17774.897914494395</v>
      </c>
      <c r="E285" s="40">
        <f t="shared" si="33"/>
        <v>0</v>
      </c>
      <c r="F285" s="39">
        <f t="shared" si="34"/>
        <v>0</v>
      </c>
      <c r="G285" s="39">
        <f t="shared" si="37"/>
        <v>0</v>
      </c>
      <c r="H285" s="39">
        <f t="shared" si="38"/>
        <v>0</v>
      </c>
      <c r="I285" s="39">
        <f t="shared" si="35"/>
        <v>0</v>
      </c>
      <c r="J285" s="39">
        <f>SUM($H$18:$H285)</f>
        <v>8048.4895724719463</v>
      </c>
    </row>
    <row r="286" spans="1:10">
      <c r="A286" s="36">
        <f>IF(Values_Entered,A285+1,"")</f>
        <v>269</v>
      </c>
      <c r="B286" s="37">
        <f t="shared" si="32"/>
        <v>142294</v>
      </c>
      <c r="C286" s="39">
        <f t="shared" si="36"/>
        <v>0</v>
      </c>
      <c r="D286" s="39">
        <f t="shared" si="39"/>
        <v>17774.897914494395</v>
      </c>
      <c r="E286" s="40">
        <f t="shared" si="33"/>
        <v>0</v>
      </c>
      <c r="F286" s="39">
        <f t="shared" si="34"/>
        <v>0</v>
      </c>
      <c r="G286" s="39">
        <f t="shared" si="37"/>
        <v>0</v>
      </c>
      <c r="H286" s="39">
        <f t="shared" si="38"/>
        <v>0</v>
      </c>
      <c r="I286" s="39">
        <f t="shared" si="35"/>
        <v>0</v>
      </c>
      <c r="J286" s="39">
        <f>SUM($H$18:$H286)</f>
        <v>8048.4895724719463</v>
      </c>
    </row>
    <row r="287" spans="1:10">
      <c r="A287" s="36">
        <f>IF(Values_Entered,A286+1,"")</f>
        <v>270</v>
      </c>
      <c r="B287" s="37">
        <f t="shared" si="32"/>
        <v>142659</v>
      </c>
      <c r="C287" s="39">
        <f t="shared" si="36"/>
        <v>0</v>
      </c>
      <c r="D287" s="39">
        <f t="shared" si="39"/>
        <v>17774.897914494395</v>
      </c>
      <c r="E287" s="40">
        <f t="shared" si="33"/>
        <v>0</v>
      </c>
      <c r="F287" s="39">
        <f t="shared" si="34"/>
        <v>0</v>
      </c>
      <c r="G287" s="39">
        <f t="shared" si="37"/>
        <v>0</v>
      </c>
      <c r="H287" s="39">
        <f t="shared" si="38"/>
        <v>0</v>
      </c>
      <c r="I287" s="39">
        <f t="shared" si="35"/>
        <v>0</v>
      </c>
      <c r="J287" s="39">
        <f>SUM($H$18:$H287)</f>
        <v>8048.4895724719463</v>
      </c>
    </row>
    <row r="288" spans="1:10">
      <c r="A288" s="36">
        <f>IF(Values_Entered,A287+1,"")</f>
        <v>271</v>
      </c>
      <c r="B288" s="37">
        <f t="shared" si="32"/>
        <v>143024</v>
      </c>
      <c r="C288" s="39">
        <f t="shared" si="36"/>
        <v>0</v>
      </c>
      <c r="D288" s="39">
        <f t="shared" si="39"/>
        <v>17774.897914494395</v>
      </c>
      <c r="E288" s="40">
        <f t="shared" si="33"/>
        <v>0</v>
      </c>
      <c r="F288" s="39">
        <f t="shared" si="34"/>
        <v>0</v>
      </c>
      <c r="G288" s="39">
        <f t="shared" si="37"/>
        <v>0</v>
      </c>
      <c r="H288" s="39">
        <f t="shared" si="38"/>
        <v>0</v>
      </c>
      <c r="I288" s="39">
        <f t="shared" si="35"/>
        <v>0</v>
      </c>
      <c r="J288" s="39">
        <f>SUM($H$18:$H288)</f>
        <v>8048.4895724719463</v>
      </c>
    </row>
    <row r="289" spans="1:10">
      <c r="A289" s="36">
        <f>IF(Values_Entered,A288+1,"")</f>
        <v>272</v>
      </c>
      <c r="B289" s="37">
        <f t="shared" si="32"/>
        <v>143390</v>
      </c>
      <c r="C289" s="39">
        <f t="shared" si="36"/>
        <v>0</v>
      </c>
      <c r="D289" s="39">
        <f t="shared" si="39"/>
        <v>17774.897914494395</v>
      </c>
      <c r="E289" s="40">
        <f t="shared" si="33"/>
        <v>0</v>
      </c>
      <c r="F289" s="39">
        <f t="shared" si="34"/>
        <v>0</v>
      </c>
      <c r="G289" s="39">
        <f t="shared" si="37"/>
        <v>0</v>
      </c>
      <c r="H289" s="39">
        <f t="shared" si="38"/>
        <v>0</v>
      </c>
      <c r="I289" s="39">
        <f t="shared" si="35"/>
        <v>0</v>
      </c>
      <c r="J289" s="39">
        <f>SUM($H$18:$H289)</f>
        <v>8048.4895724719463</v>
      </c>
    </row>
    <row r="290" spans="1:10">
      <c r="A290" s="36">
        <f>IF(Values_Entered,A289+1,"")</f>
        <v>273</v>
      </c>
      <c r="B290" s="37">
        <f t="shared" si="32"/>
        <v>143755</v>
      </c>
      <c r="C290" s="39">
        <f t="shared" si="36"/>
        <v>0</v>
      </c>
      <c r="D290" s="39">
        <f t="shared" si="39"/>
        <v>17774.897914494395</v>
      </c>
      <c r="E290" s="40">
        <f t="shared" si="33"/>
        <v>0</v>
      </c>
      <c r="F290" s="39">
        <f t="shared" si="34"/>
        <v>0</v>
      </c>
      <c r="G290" s="39">
        <f t="shared" si="37"/>
        <v>0</v>
      </c>
      <c r="H290" s="39">
        <f t="shared" si="38"/>
        <v>0</v>
      </c>
      <c r="I290" s="39">
        <f t="shared" si="35"/>
        <v>0</v>
      </c>
      <c r="J290" s="39">
        <f>SUM($H$18:$H290)</f>
        <v>8048.4895724719463</v>
      </c>
    </row>
    <row r="291" spans="1:10">
      <c r="A291" s="36">
        <f>IF(Values_Entered,A290+1,"")</f>
        <v>274</v>
      </c>
      <c r="B291" s="37">
        <f t="shared" si="32"/>
        <v>144120</v>
      </c>
      <c r="C291" s="39">
        <f t="shared" si="36"/>
        <v>0</v>
      </c>
      <c r="D291" s="39">
        <f t="shared" si="39"/>
        <v>17774.897914494395</v>
      </c>
      <c r="E291" s="40">
        <f t="shared" si="33"/>
        <v>0</v>
      </c>
      <c r="F291" s="39">
        <f t="shared" si="34"/>
        <v>0</v>
      </c>
      <c r="G291" s="39">
        <f t="shared" si="37"/>
        <v>0</v>
      </c>
      <c r="H291" s="39">
        <f t="shared" si="38"/>
        <v>0</v>
      </c>
      <c r="I291" s="39">
        <f t="shared" si="35"/>
        <v>0</v>
      </c>
      <c r="J291" s="39">
        <f>SUM($H$18:$H291)</f>
        <v>8048.4895724719463</v>
      </c>
    </row>
    <row r="292" spans="1:10">
      <c r="A292" s="36">
        <f>IF(Values_Entered,A291+1,"")</f>
        <v>275</v>
      </c>
      <c r="B292" s="37">
        <f t="shared" si="32"/>
        <v>144485</v>
      </c>
      <c r="C292" s="39">
        <f t="shared" si="36"/>
        <v>0</v>
      </c>
      <c r="D292" s="39">
        <f t="shared" si="39"/>
        <v>17774.897914494395</v>
      </c>
      <c r="E292" s="40">
        <f t="shared" si="33"/>
        <v>0</v>
      </c>
      <c r="F292" s="39">
        <f t="shared" si="34"/>
        <v>0</v>
      </c>
      <c r="G292" s="39">
        <f t="shared" si="37"/>
        <v>0</v>
      </c>
      <c r="H292" s="39">
        <f t="shared" si="38"/>
        <v>0</v>
      </c>
      <c r="I292" s="39">
        <f t="shared" si="35"/>
        <v>0</v>
      </c>
      <c r="J292" s="39">
        <f>SUM($H$18:$H292)</f>
        <v>8048.4895724719463</v>
      </c>
    </row>
    <row r="293" spans="1:10">
      <c r="A293" s="36">
        <f>IF(Values_Entered,A292+1,"")</f>
        <v>276</v>
      </c>
      <c r="B293" s="37">
        <f t="shared" si="32"/>
        <v>144851</v>
      </c>
      <c r="C293" s="39">
        <f t="shared" si="36"/>
        <v>0</v>
      </c>
      <c r="D293" s="39">
        <f t="shared" si="39"/>
        <v>17774.897914494395</v>
      </c>
      <c r="E293" s="40">
        <f t="shared" si="33"/>
        <v>0</v>
      </c>
      <c r="F293" s="39">
        <f t="shared" si="34"/>
        <v>0</v>
      </c>
      <c r="G293" s="39">
        <f t="shared" si="37"/>
        <v>0</v>
      </c>
      <c r="H293" s="39">
        <f t="shared" si="38"/>
        <v>0</v>
      </c>
      <c r="I293" s="39">
        <f t="shared" si="35"/>
        <v>0</v>
      </c>
      <c r="J293" s="39">
        <f>SUM($H$18:$H293)</f>
        <v>8048.4895724719463</v>
      </c>
    </row>
    <row r="294" spans="1:10">
      <c r="A294" s="36">
        <f>IF(Values_Entered,A293+1,"")</f>
        <v>277</v>
      </c>
      <c r="B294" s="37">
        <f t="shared" si="32"/>
        <v>145216</v>
      </c>
      <c r="C294" s="39">
        <f t="shared" si="36"/>
        <v>0</v>
      </c>
      <c r="D294" s="39">
        <f t="shared" si="39"/>
        <v>17774.897914494395</v>
      </c>
      <c r="E294" s="40">
        <f t="shared" si="33"/>
        <v>0</v>
      </c>
      <c r="F294" s="39">
        <f t="shared" si="34"/>
        <v>0</v>
      </c>
      <c r="G294" s="39">
        <f t="shared" si="37"/>
        <v>0</v>
      </c>
      <c r="H294" s="39">
        <f t="shared" si="38"/>
        <v>0</v>
      </c>
      <c r="I294" s="39">
        <f t="shared" si="35"/>
        <v>0</v>
      </c>
      <c r="J294" s="39">
        <f>SUM($H$18:$H294)</f>
        <v>8048.4895724719463</v>
      </c>
    </row>
    <row r="295" spans="1:10">
      <c r="A295" s="36">
        <f>IF(Values_Entered,A294+1,"")</f>
        <v>278</v>
      </c>
      <c r="B295" s="37">
        <f t="shared" si="32"/>
        <v>145581</v>
      </c>
      <c r="C295" s="39">
        <f t="shared" si="36"/>
        <v>0</v>
      </c>
      <c r="D295" s="39">
        <f t="shared" si="39"/>
        <v>17774.897914494395</v>
      </c>
      <c r="E295" s="40">
        <f t="shared" si="33"/>
        <v>0</v>
      </c>
      <c r="F295" s="39">
        <f t="shared" si="34"/>
        <v>0</v>
      </c>
      <c r="G295" s="39">
        <f t="shared" si="37"/>
        <v>0</v>
      </c>
      <c r="H295" s="39">
        <f t="shared" si="38"/>
        <v>0</v>
      </c>
      <c r="I295" s="39">
        <f t="shared" si="35"/>
        <v>0</v>
      </c>
      <c r="J295" s="39">
        <f>SUM($H$18:$H295)</f>
        <v>8048.4895724719463</v>
      </c>
    </row>
    <row r="296" spans="1:10">
      <c r="A296" s="36">
        <f>IF(Values_Entered,A295+1,"")</f>
        <v>279</v>
      </c>
      <c r="B296" s="37">
        <f t="shared" si="32"/>
        <v>145946</v>
      </c>
      <c r="C296" s="39">
        <f t="shared" si="36"/>
        <v>0</v>
      </c>
      <c r="D296" s="39">
        <f t="shared" si="39"/>
        <v>17774.897914494395</v>
      </c>
      <c r="E296" s="40">
        <f t="shared" si="33"/>
        <v>0</v>
      </c>
      <c r="F296" s="39">
        <f t="shared" si="34"/>
        <v>0</v>
      </c>
      <c r="G296" s="39">
        <f t="shared" si="37"/>
        <v>0</v>
      </c>
      <c r="H296" s="39">
        <f t="shared" si="38"/>
        <v>0</v>
      </c>
      <c r="I296" s="39">
        <f t="shared" si="35"/>
        <v>0</v>
      </c>
      <c r="J296" s="39">
        <f>SUM($H$18:$H296)</f>
        <v>8048.4895724719463</v>
      </c>
    </row>
    <row r="297" spans="1:10">
      <c r="A297" s="36">
        <f>IF(Values_Entered,A296+1,"")</f>
        <v>280</v>
      </c>
      <c r="B297" s="37">
        <f t="shared" si="32"/>
        <v>146311</v>
      </c>
      <c r="C297" s="39">
        <f t="shared" si="36"/>
        <v>0</v>
      </c>
      <c r="D297" s="39">
        <f t="shared" si="39"/>
        <v>17774.897914494395</v>
      </c>
      <c r="E297" s="40">
        <f t="shared" si="33"/>
        <v>0</v>
      </c>
      <c r="F297" s="39">
        <f t="shared" si="34"/>
        <v>0</v>
      </c>
      <c r="G297" s="39">
        <f t="shared" si="37"/>
        <v>0</v>
      </c>
      <c r="H297" s="39">
        <f t="shared" si="38"/>
        <v>0</v>
      </c>
      <c r="I297" s="39">
        <f t="shared" si="35"/>
        <v>0</v>
      </c>
      <c r="J297" s="39">
        <f>SUM($H$18:$H297)</f>
        <v>8048.4895724719463</v>
      </c>
    </row>
    <row r="298" spans="1:10">
      <c r="A298" s="36">
        <f>IF(Values_Entered,A297+1,"")</f>
        <v>281</v>
      </c>
      <c r="B298" s="37">
        <f t="shared" si="32"/>
        <v>146676</v>
      </c>
      <c r="C298" s="39">
        <f t="shared" si="36"/>
        <v>0</v>
      </c>
      <c r="D298" s="39">
        <f t="shared" si="39"/>
        <v>17774.897914494395</v>
      </c>
      <c r="E298" s="40">
        <f t="shared" si="33"/>
        <v>0</v>
      </c>
      <c r="F298" s="39">
        <f t="shared" si="34"/>
        <v>0</v>
      </c>
      <c r="G298" s="39">
        <f t="shared" si="37"/>
        <v>0</v>
      </c>
      <c r="H298" s="39">
        <f t="shared" si="38"/>
        <v>0</v>
      </c>
      <c r="I298" s="39">
        <f t="shared" si="35"/>
        <v>0</v>
      </c>
      <c r="J298" s="39">
        <f>SUM($H$18:$H298)</f>
        <v>8048.4895724719463</v>
      </c>
    </row>
    <row r="299" spans="1:10">
      <c r="A299" s="36">
        <f>IF(Values_Entered,A298+1,"")</f>
        <v>282</v>
      </c>
      <c r="B299" s="37">
        <f t="shared" si="32"/>
        <v>147041</v>
      </c>
      <c r="C299" s="39">
        <f t="shared" si="36"/>
        <v>0</v>
      </c>
      <c r="D299" s="39">
        <f t="shared" si="39"/>
        <v>17774.897914494395</v>
      </c>
      <c r="E299" s="40">
        <f t="shared" si="33"/>
        <v>0</v>
      </c>
      <c r="F299" s="39">
        <f t="shared" si="34"/>
        <v>0</v>
      </c>
      <c r="G299" s="39">
        <f t="shared" si="37"/>
        <v>0</v>
      </c>
      <c r="H299" s="39">
        <f t="shared" si="38"/>
        <v>0</v>
      </c>
      <c r="I299" s="39">
        <f t="shared" si="35"/>
        <v>0</v>
      </c>
      <c r="J299" s="39">
        <f>SUM($H$18:$H299)</f>
        <v>8048.4895724719463</v>
      </c>
    </row>
    <row r="300" spans="1:10">
      <c r="A300" s="36">
        <f>IF(Values_Entered,A299+1,"")</f>
        <v>283</v>
      </c>
      <c r="B300" s="37">
        <f t="shared" si="32"/>
        <v>147406</v>
      </c>
      <c r="C300" s="39">
        <f t="shared" si="36"/>
        <v>0</v>
      </c>
      <c r="D300" s="39">
        <f t="shared" si="39"/>
        <v>17774.897914494395</v>
      </c>
      <c r="E300" s="40">
        <f t="shared" si="33"/>
        <v>0</v>
      </c>
      <c r="F300" s="39">
        <f t="shared" si="34"/>
        <v>0</v>
      </c>
      <c r="G300" s="39">
        <f t="shared" si="37"/>
        <v>0</v>
      </c>
      <c r="H300" s="39">
        <f t="shared" si="38"/>
        <v>0</v>
      </c>
      <c r="I300" s="39">
        <f t="shared" si="35"/>
        <v>0</v>
      </c>
      <c r="J300" s="39">
        <f>SUM($H$18:$H300)</f>
        <v>8048.4895724719463</v>
      </c>
    </row>
    <row r="301" spans="1:10">
      <c r="A301" s="36">
        <f>IF(Values_Entered,A300+1,"")</f>
        <v>284</v>
      </c>
      <c r="B301" s="37">
        <f t="shared" si="32"/>
        <v>147772</v>
      </c>
      <c r="C301" s="39">
        <f t="shared" si="36"/>
        <v>0</v>
      </c>
      <c r="D301" s="39">
        <f t="shared" si="39"/>
        <v>17774.897914494395</v>
      </c>
      <c r="E301" s="40">
        <f t="shared" si="33"/>
        <v>0</v>
      </c>
      <c r="F301" s="39">
        <f t="shared" si="34"/>
        <v>0</v>
      </c>
      <c r="G301" s="39">
        <f t="shared" si="37"/>
        <v>0</v>
      </c>
      <c r="H301" s="39">
        <f t="shared" si="38"/>
        <v>0</v>
      </c>
      <c r="I301" s="39">
        <f t="shared" si="35"/>
        <v>0</v>
      </c>
      <c r="J301" s="39">
        <f>SUM($H$18:$H301)</f>
        <v>8048.4895724719463</v>
      </c>
    </row>
    <row r="302" spans="1:10">
      <c r="A302" s="36">
        <f>IF(Values_Entered,A301+1,"")</f>
        <v>285</v>
      </c>
      <c r="B302" s="37">
        <f t="shared" si="32"/>
        <v>148137</v>
      </c>
      <c r="C302" s="39">
        <f t="shared" si="36"/>
        <v>0</v>
      </c>
      <c r="D302" s="39">
        <f t="shared" si="39"/>
        <v>17774.897914494395</v>
      </c>
      <c r="E302" s="40">
        <f t="shared" si="33"/>
        <v>0</v>
      </c>
      <c r="F302" s="39">
        <f t="shared" si="34"/>
        <v>0</v>
      </c>
      <c r="G302" s="39">
        <f t="shared" si="37"/>
        <v>0</v>
      </c>
      <c r="H302" s="39">
        <f t="shared" si="38"/>
        <v>0</v>
      </c>
      <c r="I302" s="39">
        <f t="shared" si="35"/>
        <v>0</v>
      </c>
      <c r="J302" s="39">
        <f>SUM($H$18:$H302)</f>
        <v>8048.4895724719463</v>
      </c>
    </row>
    <row r="303" spans="1:10">
      <c r="A303" s="36">
        <f>IF(Values_Entered,A302+1,"")</f>
        <v>286</v>
      </c>
      <c r="B303" s="37">
        <f t="shared" si="32"/>
        <v>148502</v>
      </c>
      <c r="C303" s="39">
        <f t="shared" si="36"/>
        <v>0</v>
      </c>
      <c r="D303" s="39">
        <f t="shared" si="39"/>
        <v>17774.897914494395</v>
      </c>
      <c r="E303" s="40">
        <f t="shared" si="33"/>
        <v>0</v>
      </c>
      <c r="F303" s="39">
        <f t="shared" si="34"/>
        <v>0</v>
      </c>
      <c r="G303" s="39">
        <f t="shared" si="37"/>
        <v>0</v>
      </c>
      <c r="H303" s="39">
        <f t="shared" si="38"/>
        <v>0</v>
      </c>
      <c r="I303" s="39">
        <f t="shared" si="35"/>
        <v>0</v>
      </c>
      <c r="J303" s="39">
        <f>SUM($H$18:$H303)</f>
        <v>8048.4895724719463</v>
      </c>
    </row>
    <row r="304" spans="1:10">
      <c r="A304" s="36">
        <f>IF(Values_Entered,A303+1,"")</f>
        <v>287</v>
      </c>
      <c r="B304" s="37">
        <f t="shared" si="32"/>
        <v>148867</v>
      </c>
      <c r="C304" s="39">
        <f t="shared" si="36"/>
        <v>0</v>
      </c>
      <c r="D304" s="39">
        <f t="shared" si="39"/>
        <v>17774.897914494395</v>
      </c>
      <c r="E304" s="40">
        <f t="shared" si="33"/>
        <v>0</v>
      </c>
      <c r="F304" s="39">
        <f t="shared" si="34"/>
        <v>0</v>
      </c>
      <c r="G304" s="39">
        <f t="shared" si="37"/>
        <v>0</v>
      </c>
      <c r="H304" s="39">
        <f t="shared" si="38"/>
        <v>0</v>
      </c>
      <c r="I304" s="39">
        <f t="shared" si="35"/>
        <v>0</v>
      </c>
      <c r="J304" s="39">
        <f>SUM($H$18:$H304)</f>
        <v>8048.4895724719463</v>
      </c>
    </row>
    <row r="305" spans="1:10">
      <c r="A305" s="36">
        <f>IF(Values_Entered,A304+1,"")</f>
        <v>288</v>
      </c>
      <c r="B305" s="37">
        <f t="shared" si="32"/>
        <v>149233</v>
      </c>
      <c r="C305" s="39">
        <f t="shared" si="36"/>
        <v>0</v>
      </c>
      <c r="D305" s="39">
        <f t="shared" si="39"/>
        <v>17774.897914494395</v>
      </c>
      <c r="E305" s="40">
        <f t="shared" si="33"/>
        <v>0</v>
      </c>
      <c r="F305" s="39">
        <f t="shared" si="34"/>
        <v>0</v>
      </c>
      <c r="G305" s="39">
        <f t="shared" si="37"/>
        <v>0</v>
      </c>
      <c r="H305" s="39">
        <f t="shared" si="38"/>
        <v>0</v>
      </c>
      <c r="I305" s="39">
        <f t="shared" si="35"/>
        <v>0</v>
      </c>
      <c r="J305" s="39">
        <f>SUM($H$18:$H305)</f>
        <v>8048.4895724719463</v>
      </c>
    </row>
    <row r="306" spans="1:10">
      <c r="A306" s="36">
        <f>IF(Values_Entered,A305+1,"")</f>
        <v>289</v>
      </c>
      <c r="B306" s="37">
        <f t="shared" si="32"/>
        <v>149598</v>
      </c>
      <c r="C306" s="39">
        <f t="shared" si="36"/>
        <v>0</v>
      </c>
      <c r="D306" s="39">
        <f t="shared" si="39"/>
        <v>17774.897914494395</v>
      </c>
      <c r="E306" s="40">
        <f t="shared" si="33"/>
        <v>0</v>
      </c>
      <c r="F306" s="39">
        <f t="shared" si="34"/>
        <v>0</v>
      </c>
      <c r="G306" s="39">
        <f t="shared" si="37"/>
        <v>0</v>
      </c>
      <c r="H306" s="39">
        <f t="shared" si="38"/>
        <v>0</v>
      </c>
      <c r="I306" s="39">
        <f t="shared" si="35"/>
        <v>0</v>
      </c>
      <c r="J306" s="39">
        <f>SUM($H$18:$H306)</f>
        <v>8048.4895724719463</v>
      </c>
    </row>
    <row r="307" spans="1:10">
      <c r="A307" s="36">
        <f>IF(Values_Entered,A306+1,"")</f>
        <v>290</v>
      </c>
      <c r="B307" s="37">
        <f t="shared" si="32"/>
        <v>149963</v>
      </c>
      <c r="C307" s="39">
        <f t="shared" si="36"/>
        <v>0</v>
      </c>
      <c r="D307" s="39">
        <f t="shared" si="39"/>
        <v>17774.897914494395</v>
      </c>
      <c r="E307" s="40">
        <f t="shared" si="33"/>
        <v>0</v>
      </c>
      <c r="F307" s="39">
        <f t="shared" si="34"/>
        <v>0</v>
      </c>
      <c r="G307" s="39">
        <f t="shared" si="37"/>
        <v>0</v>
      </c>
      <c r="H307" s="39">
        <f t="shared" si="38"/>
        <v>0</v>
      </c>
      <c r="I307" s="39">
        <f t="shared" si="35"/>
        <v>0</v>
      </c>
      <c r="J307" s="39">
        <f>SUM($H$18:$H307)</f>
        <v>8048.4895724719463</v>
      </c>
    </row>
    <row r="308" spans="1:10">
      <c r="A308" s="36">
        <f>IF(Values_Entered,A307+1,"")</f>
        <v>291</v>
      </c>
      <c r="B308" s="37">
        <f t="shared" si="32"/>
        <v>150328</v>
      </c>
      <c r="C308" s="39">
        <f t="shared" si="36"/>
        <v>0</v>
      </c>
      <c r="D308" s="39">
        <f t="shared" si="39"/>
        <v>17774.897914494395</v>
      </c>
      <c r="E308" s="40">
        <f t="shared" si="33"/>
        <v>0</v>
      </c>
      <c r="F308" s="39">
        <f t="shared" si="34"/>
        <v>0</v>
      </c>
      <c r="G308" s="39">
        <f t="shared" si="37"/>
        <v>0</v>
      </c>
      <c r="H308" s="39">
        <f t="shared" si="38"/>
        <v>0</v>
      </c>
      <c r="I308" s="39">
        <f t="shared" si="35"/>
        <v>0</v>
      </c>
      <c r="J308" s="39">
        <f>SUM($H$18:$H308)</f>
        <v>8048.4895724719463</v>
      </c>
    </row>
    <row r="309" spans="1:10">
      <c r="A309" s="36">
        <f>IF(Values_Entered,A308+1,"")</f>
        <v>292</v>
      </c>
      <c r="B309" s="37">
        <f t="shared" si="32"/>
        <v>150694</v>
      </c>
      <c r="C309" s="39">
        <f t="shared" si="36"/>
        <v>0</v>
      </c>
      <c r="D309" s="39">
        <f t="shared" si="39"/>
        <v>17774.897914494395</v>
      </c>
      <c r="E309" s="40">
        <f t="shared" si="33"/>
        <v>0</v>
      </c>
      <c r="F309" s="39">
        <f t="shared" si="34"/>
        <v>0</v>
      </c>
      <c r="G309" s="39">
        <f t="shared" si="37"/>
        <v>0</v>
      </c>
      <c r="H309" s="39">
        <f t="shared" si="38"/>
        <v>0</v>
      </c>
      <c r="I309" s="39">
        <f t="shared" si="35"/>
        <v>0</v>
      </c>
      <c r="J309" s="39">
        <f>SUM($H$18:$H309)</f>
        <v>8048.4895724719463</v>
      </c>
    </row>
    <row r="310" spans="1:10">
      <c r="A310" s="36">
        <f>IF(Values_Entered,A309+1,"")</f>
        <v>293</v>
      </c>
      <c r="B310" s="37">
        <f t="shared" si="32"/>
        <v>151059</v>
      </c>
      <c r="C310" s="39">
        <f t="shared" si="36"/>
        <v>0</v>
      </c>
      <c r="D310" s="39">
        <f t="shared" si="39"/>
        <v>17774.897914494395</v>
      </c>
      <c r="E310" s="40">
        <f t="shared" si="33"/>
        <v>0</v>
      </c>
      <c r="F310" s="39">
        <f t="shared" si="34"/>
        <v>0</v>
      </c>
      <c r="G310" s="39">
        <f t="shared" si="37"/>
        <v>0</v>
      </c>
      <c r="H310" s="39">
        <f t="shared" si="38"/>
        <v>0</v>
      </c>
      <c r="I310" s="39">
        <f t="shared" si="35"/>
        <v>0</v>
      </c>
      <c r="J310" s="39">
        <f>SUM($H$18:$H310)</f>
        <v>8048.4895724719463</v>
      </c>
    </row>
    <row r="311" spans="1:10">
      <c r="A311" s="36">
        <f>IF(Values_Entered,A310+1,"")</f>
        <v>294</v>
      </c>
      <c r="B311" s="37">
        <f t="shared" si="32"/>
        <v>151424</v>
      </c>
      <c r="C311" s="39">
        <f t="shared" si="36"/>
        <v>0</v>
      </c>
      <c r="D311" s="39">
        <f t="shared" si="39"/>
        <v>17774.897914494395</v>
      </c>
      <c r="E311" s="40">
        <f t="shared" si="33"/>
        <v>0</v>
      </c>
      <c r="F311" s="39">
        <f t="shared" si="34"/>
        <v>0</v>
      </c>
      <c r="G311" s="39">
        <f t="shared" si="37"/>
        <v>0</v>
      </c>
      <c r="H311" s="39">
        <f t="shared" si="38"/>
        <v>0</v>
      </c>
      <c r="I311" s="39">
        <f t="shared" si="35"/>
        <v>0</v>
      </c>
      <c r="J311" s="39">
        <f>SUM($H$18:$H311)</f>
        <v>8048.4895724719463</v>
      </c>
    </row>
    <row r="312" spans="1:10">
      <c r="A312" s="36">
        <f>IF(Values_Entered,A311+1,"")</f>
        <v>295</v>
      </c>
      <c r="B312" s="37">
        <f t="shared" si="32"/>
        <v>151789</v>
      </c>
      <c r="C312" s="39">
        <f t="shared" si="36"/>
        <v>0</v>
      </c>
      <c r="D312" s="39">
        <f t="shared" si="39"/>
        <v>17774.897914494395</v>
      </c>
      <c r="E312" s="40">
        <f t="shared" si="33"/>
        <v>0</v>
      </c>
      <c r="F312" s="39">
        <f t="shared" si="34"/>
        <v>0</v>
      </c>
      <c r="G312" s="39">
        <f t="shared" si="37"/>
        <v>0</v>
      </c>
      <c r="H312" s="39">
        <f t="shared" si="38"/>
        <v>0</v>
      </c>
      <c r="I312" s="39">
        <f t="shared" si="35"/>
        <v>0</v>
      </c>
      <c r="J312" s="39">
        <f>SUM($H$18:$H312)</f>
        <v>8048.4895724719463</v>
      </c>
    </row>
    <row r="313" spans="1:10">
      <c r="A313" s="36">
        <f>IF(Values_Entered,A312+1,"")</f>
        <v>296</v>
      </c>
      <c r="B313" s="37">
        <f t="shared" si="32"/>
        <v>152155</v>
      </c>
      <c r="C313" s="39">
        <f t="shared" si="36"/>
        <v>0</v>
      </c>
      <c r="D313" s="39">
        <f t="shared" si="39"/>
        <v>17774.897914494395</v>
      </c>
      <c r="E313" s="40">
        <f t="shared" si="33"/>
        <v>0</v>
      </c>
      <c r="F313" s="39">
        <f t="shared" si="34"/>
        <v>0</v>
      </c>
      <c r="G313" s="39">
        <f t="shared" si="37"/>
        <v>0</v>
      </c>
      <c r="H313" s="39">
        <f t="shared" si="38"/>
        <v>0</v>
      </c>
      <c r="I313" s="39">
        <f t="shared" si="35"/>
        <v>0</v>
      </c>
      <c r="J313" s="39">
        <f>SUM($H$18:$H313)</f>
        <v>8048.4895724719463</v>
      </c>
    </row>
    <row r="314" spans="1:10">
      <c r="A314" s="36">
        <f>IF(Values_Entered,A313+1,"")</f>
        <v>297</v>
      </c>
      <c r="B314" s="37">
        <f t="shared" si="32"/>
        <v>152520</v>
      </c>
      <c r="C314" s="39">
        <f t="shared" si="36"/>
        <v>0</v>
      </c>
      <c r="D314" s="39">
        <f t="shared" si="39"/>
        <v>17774.897914494395</v>
      </c>
      <c r="E314" s="40">
        <f t="shared" si="33"/>
        <v>0</v>
      </c>
      <c r="F314" s="39">
        <f t="shared" si="34"/>
        <v>0</v>
      </c>
      <c r="G314" s="39">
        <f t="shared" si="37"/>
        <v>0</v>
      </c>
      <c r="H314" s="39">
        <f t="shared" si="38"/>
        <v>0</v>
      </c>
      <c r="I314" s="39">
        <f t="shared" si="35"/>
        <v>0</v>
      </c>
      <c r="J314" s="39">
        <f>SUM($H$18:$H314)</f>
        <v>8048.4895724719463</v>
      </c>
    </row>
    <row r="315" spans="1:10">
      <c r="A315" s="36">
        <f>IF(Values_Entered,A314+1,"")</f>
        <v>298</v>
      </c>
      <c r="B315" s="37">
        <f t="shared" si="32"/>
        <v>152885</v>
      </c>
      <c r="C315" s="39">
        <f t="shared" si="36"/>
        <v>0</v>
      </c>
      <c r="D315" s="39">
        <f t="shared" si="39"/>
        <v>17774.897914494395</v>
      </c>
      <c r="E315" s="40">
        <f t="shared" si="33"/>
        <v>0</v>
      </c>
      <c r="F315" s="39">
        <f t="shared" si="34"/>
        <v>0</v>
      </c>
      <c r="G315" s="39">
        <f t="shared" si="37"/>
        <v>0</v>
      </c>
      <c r="H315" s="39">
        <f t="shared" si="38"/>
        <v>0</v>
      </c>
      <c r="I315" s="39">
        <f t="shared" si="35"/>
        <v>0</v>
      </c>
      <c r="J315" s="39">
        <f>SUM($H$18:$H315)</f>
        <v>8048.4895724719463</v>
      </c>
    </row>
    <row r="316" spans="1:10">
      <c r="A316" s="36">
        <f>IF(Values_Entered,A315+1,"")</f>
        <v>299</v>
      </c>
      <c r="B316" s="37">
        <f t="shared" si="32"/>
        <v>153250</v>
      </c>
      <c r="C316" s="39">
        <f t="shared" si="36"/>
        <v>0</v>
      </c>
      <c r="D316" s="39">
        <f t="shared" si="39"/>
        <v>17774.897914494395</v>
      </c>
      <c r="E316" s="40">
        <f t="shared" si="33"/>
        <v>0</v>
      </c>
      <c r="F316" s="39">
        <f t="shared" si="34"/>
        <v>0</v>
      </c>
      <c r="G316" s="39">
        <f t="shared" si="37"/>
        <v>0</v>
      </c>
      <c r="H316" s="39">
        <f t="shared" si="38"/>
        <v>0</v>
      </c>
      <c r="I316" s="39">
        <f t="shared" si="35"/>
        <v>0</v>
      </c>
      <c r="J316" s="39">
        <f>SUM($H$18:$H316)</f>
        <v>8048.4895724719463</v>
      </c>
    </row>
    <row r="317" spans="1:10">
      <c r="A317" s="36">
        <f>IF(Values_Entered,A316+1,"")</f>
        <v>300</v>
      </c>
      <c r="B317" s="37">
        <f t="shared" si="32"/>
        <v>153616</v>
      </c>
      <c r="C317" s="39">
        <f t="shared" si="36"/>
        <v>0</v>
      </c>
      <c r="D317" s="39">
        <f t="shared" si="39"/>
        <v>17774.897914494395</v>
      </c>
      <c r="E317" s="40">
        <f t="shared" si="33"/>
        <v>0</v>
      </c>
      <c r="F317" s="39">
        <f t="shared" si="34"/>
        <v>0</v>
      </c>
      <c r="G317" s="39">
        <f t="shared" si="37"/>
        <v>0</v>
      </c>
      <c r="H317" s="39">
        <f t="shared" si="38"/>
        <v>0</v>
      </c>
      <c r="I317" s="39">
        <f t="shared" si="35"/>
        <v>0</v>
      </c>
      <c r="J317" s="39">
        <f>SUM($H$18:$H317)</f>
        <v>8048.4895724719463</v>
      </c>
    </row>
    <row r="318" spans="1:10">
      <c r="A318" s="36">
        <f>IF(Values_Entered,A317+1,"")</f>
        <v>301</v>
      </c>
      <c r="B318" s="37">
        <f t="shared" si="32"/>
        <v>153981</v>
      </c>
      <c r="C318" s="39">
        <f t="shared" si="36"/>
        <v>0</v>
      </c>
      <c r="D318" s="39">
        <f t="shared" si="39"/>
        <v>17774.897914494395</v>
      </c>
      <c r="E318" s="40">
        <f t="shared" si="33"/>
        <v>0</v>
      </c>
      <c r="F318" s="39">
        <f t="shared" si="34"/>
        <v>0</v>
      </c>
      <c r="G318" s="39">
        <f t="shared" si="37"/>
        <v>0</v>
      </c>
      <c r="H318" s="39">
        <f t="shared" si="38"/>
        <v>0</v>
      </c>
      <c r="I318" s="39">
        <f t="shared" si="35"/>
        <v>0</v>
      </c>
      <c r="J318" s="39">
        <f>SUM($H$18:$H318)</f>
        <v>8048.4895724719463</v>
      </c>
    </row>
    <row r="319" spans="1:10">
      <c r="A319" s="36">
        <f>IF(Values_Entered,A318+1,"")</f>
        <v>302</v>
      </c>
      <c r="B319" s="37">
        <f t="shared" si="32"/>
        <v>154346</v>
      </c>
      <c r="C319" s="39">
        <f t="shared" si="36"/>
        <v>0</v>
      </c>
      <c r="D319" s="39">
        <f t="shared" si="39"/>
        <v>17774.897914494395</v>
      </c>
      <c r="E319" s="40">
        <f t="shared" si="33"/>
        <v>0</v>
      </c>
      <c r="F319" s="39">
        <f t="shared" si="34"/>
        <v>0</v>
      </c>
      <c r="G319" s="39">
        <f t="shared" si="37"/>
        <v>0</v>
      </c>
      <c r="H319" s="39">
        <f t="shared" si="38"/>
        <v>0</v>
      </c>
      <c r="I319" s="39">
        <f t="shared" si="35"/>
        <v>0</v>
      </c>
      <c r="J319" s="39">
        <f>SUM($H$18:$H319)</f>
        <v>8048.4895724719463</v>
      </c>
    </row>
    <row r="320" spans="1:10">
      <c r="A320" s="36">
        <f>IF(Values_Entered,A319+1,"")</f>
        <v>303</v>
      </c>
      <c r="B320" s="37">
        <f t="shared" si="32"/>
        <v>154711</v>
      </c>
      <c r="C320" s="39">
        <f t="shared" si="36"/>
        <v>0</v>
      </c>
      <c r="D320" s="39">
        <f t="shared" si="39"/>
        <v>17774.897914494395</v>
      </c>
      <c r="E320" s="40">
        <f t="shared" si="33"/>
        <v>0</v>
      </c>
      <c r="F320" s="39">
        <f t="shared" si="34"/>
        <v>0</v>
      </c>
      <c r="G320" s="39">
        <f t="shared" si="37"/>
        <v>0</v>
      </c>
      <c r="H320" s="39">
        <f t="shared" si="38"/>
        <v>0</v>
      </c>
      <c r="I320" s="39">
        <f t="shared" si="35"/>
        <v>0</v>
      </c>
      <c r="J320" s="39">
        <f>SUM($H$18:$H320)</f>
        <v>8048.4895724719463</v>
      </c>
    </row>
    <row r="321" spans="1:10">
      <c r="A321" s="36">
        <f>IF(Values_Entered,A320+1,"")</f>
        <v>304</v>
      </c>
      <c r="B321" s="37">
        <f t="shared" si="32"/>
        <v>155077</v>
      </c>
      <c r="C321" s="39">
        <f t="shared" si="36"/>
        <v>0</v>
      </c>
      <c r="D321" s="39">
        <f t="shared" si="39"/>
        <v>17774.897914494395</v>
      </c>
      <c r="E321" s="40">
        <f t="shared" si="33"/>
        <v>0</v>
      </c>
      <c r="F321" s="39">
        <f t="shared" si="34"/>
        <v>0</v>
      </c>
      <c r="G321" s="39">
        <f t="shared" si="37"/>
        <v>0</v>
      </c>
      <c r="H321" s="39">
        <f t="shared" si="38"/>
        <v>0</v>
      </c>
      <c r="I321" s="39">
        <f t="shared" si="35"/>
        <v>0</v>
      </c>
      <c r="J321" s="39">
        <f>SUM($H$18:$H321)</f>
        <v>8048.4895724719463</v>
      </c>
    </row>
    <row r="322" spans="1:10">
      <c r="A322" s="36">
        <f>IF(Values_Entered,A321+1,"")</f>
        <v>305</v>
      </c>
      <c r="B322" s="37">
        <f t="shared" si="32"/>
        <v>155442</v>
      </c>
      <c r="C322" s="39">
        <f t="shared" si="36"/>
        <v>0</v>
      </c>
      <c r="D322" s="39">
        <f t="shared" si="39"/>
        <v>17774.897914494395</v>
      </c>
      <c r="E322" s="40">
        <f t="shared" si="33"/>
        <v>0</v>
      </c>
      <c r="F322" s="39">
        <f t="shared" si="34"/>
        <v>0</v>
      </c>
      <c r="G322" s="39">
        <f t="shared" si="37"/>
        <v>0</v>
      </c>
      <c r="H322" s="39">
        <f t="shared" si="38"/>
        <v>0</v>
      </c>
      <c r="I322" s="39">
        <f t="shared" si="35"/>
        <v>0</v>
      </c>
      <c r="J322" s="39">
        <f>SUM($H$18:$H322)</f>
        <v>8048.4895724719463</v>
      </c>
    </row>
    <row r="323" spans="1:10">
      <c r="A323" s="36">
        <f>IF(Values_Entered,A322+1,"")</f>
        <v>306</v>
      </c>
      <c r="B323" s="37">
        <f t="shared" si="32"/>
        <v>155807</v>
      </c>
      <c r="C323" s="39">
        <f t="shared" si="36"/>
        <v>0</v>
      </c>
      <c r="D323" s="39">
        <f t="shared" si="39"/>
        <v>17774.897914494395</v>
      </c>
      <c r="E323" s="40">
        <f t="shared" si="33"/>
        <v>0</v>
      </c>
      <c r="F323" s="39">
        <f t="shared" si="34"/>
        <v>0</v>
      </c>
      <c r="G323" s="39">
        <f t="shared" si="37"/>
        <v>0</v>
      </c>
      <c r="H323" s="39">
        <f t="shared" si="38"/>
        <v>0</v>
      </c>
      <c r="I323" s="39">
        <f t="shared" si="35"/>
        <v>0</v>
      </c>
      <c r="J323" s="39">
        <f>SUM($H$18:$H323)</f>
        <v>8048.4895724719463</v>
      </c>
    </row>
    <row r="324" spans="1:10">
      <c r="A324" s="36">
        <f>IF(Values_Entered,A323+1,"")</f>
        <v>307</v>
      </c>
      <c r="B324" s="37">
        <f t="shared" si="32"/>
        <v>156172</v>
      </c>
      <c r="C324" s="39">
        <f t="shared" si="36"/>
        <v>0</v>
      </c>
      <c r="D324" s="39">
        <f t="shared" si="39"/>
        <v>17774.897914494395</v>
      </c>
      <c r="E324" s="40">
        <f t="shared" si="33"/>
        <v>0</v>
      </c>
      <c r="F324" s="39">
        <f t="shared" si="34"/>
        <v>0</v>
      </c>
      <c r="G324" s="39">
        <f t="shared" si="37"/>
        <v>0</v>
      </c>
      <c r="H324" s="39">
        <f t="shared" si="38"/>
        <v>0</v>
      </c>
      <c r="I324" s="39">
        <f t="shared" si="35"/>
        <v>0</v>
      </c>
      <c r="J324" s="39">
        <f>SUM($H$18:$H324)</f>
        <v>8048.4895724719463</v>
      </c>
    </row>
    <row r="325" spans="1:10">
      <c r="A325" s="36">
        <f>IF(Values_Entered,A324+1,"")</f>
        <v>308</v>
      </c>
      <c r="B325" s="37">
        <f t="shared" si="32"/>
        <v>156538</v>
      </c>
      <c r="C325" s="39">
        <f t="shared" si="36"/>
        <v>0</v>
      </c>
      <c r="D325" s="39">
        <f t="shared" si="39"/>
        <v>17774.897914494395</v>
      </c>
      <c r="E325" s="40">
        <f t="shared" si="33"/>
        <v>0</v>
      </c>
      <c r="F325" s="39">
        <f t="shared" si="34"/>
        <v>0</v>
      </c>
      <c r="G325" s="39">
        <f t="shared" si="37"/>
        <v>0</v>
      </c>
      <c r="H325" s="39">
        <f t="shared" si="38"/>
        <v>0</v>
      </c>
      <c r="I325" s="39">
        <f t="shared" si="35"/>
        <v>0</v>
      </c>
      <c r="J325" s="39">
        <f>SUM($H$18:$H325)</f>
        <v>8048.4895724719463</v>
      </c>
    </row>
    <row r="326" spans="1:10">
      <c r="A326" s="36">
        <f>IF(Values_Entered,A325+1,"")</f>
        <v>309</v>
      </c>
      <c r="B326" s="37">
        <f t="shared" si="32"/>
        <v>156903</v>
      </c>
      <c r="C326" s="39">
        <f t="shared" si="36"/>
        <v>0</v>
      </c>
      <c r="D326" s="39">
        <f t="shared" si="39"/>
        <v>17774.897914494395</v>
      </c>
      <c r="E326" s="40">
        <f t="shared" si="33"/>
        <v>0</v>
      </c>
      <c r="F326" s="39">
        <f t="shared" si="34"/>
        <v>0</v>
      </c>
      <c r="G326" s="39">
        <f t="shared" si="37"/>
        <v>0</v>
      </c>
      <c r="H326" s="39">
        <f t="shared" si="38"/>
        <v>0</v>
      </c>
      <c r="I326" s="39">
        <f t="shared" si="35"/>
        <v>0</v>
      </c>
      <c r="J326" s="39">
        <f>SUM($H$18:$H326)</f>
        <v>8048.4895724719463</v>
      </c>
    </row>
    <row r="327" spans="1:10">
      <c r="A327" s="36">
        <f>IF(Values_Entered,A326+1,"")</f>
        <v>310</v>
      </c>
      <c r="B327" s="37">
        <f t="shared" si="32"/>
        <v>157268</v>
      </c>
      <c r="C327" s="39">
        <f t="shared" si="36"/>
        <v>0</v>
      </c>
      <c r="D327" s="39">
        <f t="shared" si="39"/>
        <v>17774.897914494395</v>
      </c>
      <c r="E327" s="40">
        <f t="shared" si="33"/>
        <v>0</v>
      </c>
      <c r="F327" s="39">
        <f t="shared" si="34"/>
        <v>0</v>
      </c>
      <c r="G327" s="39">
        <f t="shared" si="37"/>
        <v>0</v>
      </c>
      <c r="H327" s="39">
        <f t="shared" si="38"/>
        <v>0</v>
      </c>
      <c r="I327" s="39">
        <f t="shared" si="35"/>
        <v>0</v>
      </c>
      <c r="J327" s="39">
        <f>SUM($H$18:$H327)</f>
        <v>8048.4895724719463</v>
      </c>
    </row>
    <row r="328" spans="1:10">
      <c r="A328" s="36">
        <f>IF(Values_Entered,A327+1,"")</f>
        <v>311</v>
      </c>
      <c r="B328" s="37">
        <f t="shared" si="32"/>
        <v>157633</v>
      </c>
      <c r="C328" s="39">
        <f t="shared" si="36"/>
        <v>0</v>
      </c>
      <c r="D328" s="39">
        <f t="shared" si="39"/>
        <v>17774.897914494395</v>
      </c>
      <c r="E328" s="40">
        <f t="shared" si="33"/>
        <v>0</v>
      </c>
      <c r="F328" s="39">
        <f t="shared" si="34"/>
        <v>0</v>
      </c>
      <c r="G328" s="39">
        <f t="shared" si="37"/>
        <v>0</v>
      </c>
      <c r="H328" s="39">
        <f t="shared" si="38"/>
        <v>0</v>
      </c>
      <c r="I328" s="39">
        <f t="shared" si="35"/>
        <v>0</v>
      </c>
      <c r="J328" s="39">
        <f>SUM($H$18:$H328)</f>
        <v>8048.4895724719463</v>
      </c>
    </row>
    <row r="329" spans="1:10">
      <c r="A329" s="36">
        <f>IF(Values_Entered,A328+1,"")</f>
        <v>312</v>
      </c>
      <c r="B329" s="37">
        <f t="shared" si="32"/>
        <v>157999</v>
      </c>
      <c r="C329" s="39">
        <f t="shared" si="36"/>
        <v>0</v>
      </c>
      <c r="D329" s="39">
        <f t="shared" si="39"/>
        <v>17774.897914494395</v>
      </c>
      <c r="E329" s="40">
        <f t="shared" si="33"/>
        <v>0</v>
      </c>
      <c r="F329" s="39">
        <f t="shared" si="34"/>
        <v>0</v>
      </c>
      <c r="G329" s="39">
        <f t="shared" si="37"/>
        <v>0</v>
      </c>
      <c r="H329" s="39">
        <f t="shared" si="38"/>
        <v>0</v>
      </c>
      <c r="I329" s="39">
        <f t="shared" si="35"/>
        <v>0</v>
      </c>
      <c r="J329" s="39">
        <f>SUM($H$18:$H329)</f>
        <v>8048.4895724719463</v>
      </c>
    </row>
    <row r="330" spans="1:10">
      <c r="A330" s="36">
        <f>IF(Values_Entered,A329+1,"")</f>
        <v>313</v>
      </c>
      <c r="B330" s="37">
        <f t="shared" si="32"/>
        <v>158364</v>
      </c>
      <c r="C330" s="39">
        <f t="shared" si="36"/>
        <v>0</v>
      </c>
      <c r="D330" s="39">
        <f t="shared" si="39"/>
        <v>17774.897914494395</v>
      </c>
      <c r="E330" s="40">
        <f t="shared" si="33"/>
        <v>0</v>
      </c>
      <c r="F330" s="39">
        <f t="shared" si="34"/>
        <v>0</v>
      </c>
      <c r="G330" s="39">
        <f t="shared" si="37"/>
        <v>0</v>
      </c>
      <c r="H330" s="39">
        <f t="shared" si="38"/>
        <v>0</v>
      </c>
      <c r="I330" s="39">
        <f t="shared" si="35"/>
        <v>0</v>
      </c>
      <c r="J330" s="39">
        <f>SUM($H$18:$H330)</f>
        <v>8048.4895724719463</v>
      </c>
    </row>
    <row r="331" spans="1:10">
      <c r="A331" s="36">
        <f>IF(Values_Entered,A330+1,"")</f>
        <v>314</v>
      </c>
      <c r="B331" s="37">
        <f t="shared" si="32"/>
        <v>158729</v>
      </c>
      <c r="C331" s="39">
        <f t="shared" si="36"/>
        <v>0</v>
      </c>
      <c r="D331" s="39">
        <f t="shared" si="39"/>
        <v>17774.897914494395</v>
      </c>
      <c r="E331" s="40">
        <f t="shared" si="33"/>
        <v>0</v>
      </c>
      <c r="F331" s="39">
        <f t="shared" si="34"/>
        <v>0</v>
      </c>
      <c r="G331" s="39">
        <f t="shared" si="37"/>
        <v>0</v>
      </c>
      <c r="H331" s="39">
        <f t="shared" si="38"/>
        <v>0</v>
      </c>
      <c r="I331" s="39">
        <f t="shared" si="35"/>
        <v>0</v>
      </c>
      <c r="J331" s="39">
        <f>SUM($H$18:$H331)</f>
        <v>8048.4895724719463</v>
      </c>
    </row>
    <row r="332" spans="1:10">
      <c r="A332" s="36">
        <f>IF(Values_Entered,A331+1,"")</f>
        <v>315</v>
      </c>
      <c r="B332" s="37">
        <f t="shared" si="32"/>
        <v>159094</v>
      </c>
      <c r="C332" s="39">
        <f t="shared" si="36"/>
        <v>0</v>
      </c>
      <c r="D332" s="39">
        <f t="shared" si="39"/>
        <v>17774.897914494395</v>
      </c>
      <c r="E332" s="40">
        <f t="shared" si="33"/>
        <v>0</v>
      </c>
      <c r="F332" s="39">
        <f t="shared" si="34"/>
        <v>0</v>
      </c>
      <c r="G332" s="39">
        <f t="shared" si="37"/>
        <v>0</v>
      </c>
      <c r="H332" s="39">
        <f t="shared" si="38"/>
        <v>0</v>
      </c>
      <c r="I332" s="39">
        <f t="shared" si="35"/>
        <v>0</v>
      </c>
      <c r="J332" s="39">
        <f>SUM($H$18:$H332)</f>
        <v>8048.4895724719463</v>
      </c>
    </row>
    <row r="333" spans="1:10">
      <c r="A333" s="36">
        <f>IF(Values_Entered,A332+1,"")</f>
        <v>316</v>
      </c>
      <c r="B333" s="37">
        <f t="shared" si="32"/>
        <v>159460</v>
      </c>
      <c r="C333" s="39">
        <f t="shared" si="36"/>
        <v>0</v>
      </c>
      <c r="D333" s="39">
        <f t="shared" si="39"/>
        <v>17774.897914494395</v>
      </c>
      <c r="E333" s="40">
        <f t="shared" si="33"/>
        <v>0</v>
      </c>
      <c r="F333" s="39">
        <f t="shared" si="34"/>
        <v>0</v>
      </c>
      <c r="G333" s="39">
        <f t="shared" si="37"/>
        <v>0</v>
      </c>
      <c r="H333" s="39">
        <f t="shared" si="38"/>
        <v>0</v>
      </c>
      <c r="I333" s="39">
        <f t="shared" si="35"/>
        <v>0</v>
      </c>
      <c r="J333" s="39">
        <f>SUM($H$18:$H333)</f>
        <v>8048.4895724719463</v>
      </c>
    </row>
    <row r="334" spans="1:10">
      <c r="A334" s="36">
        <f>IF(Values_Entered,A333+1,"")</f>
        <v>317</v>
      </c>
      <c r="B334" s="37">
        <f t="shared" si="32"/>
        <v>159825</v>
      </c>
      <c r="C334" s="39">
        <f t="shared" si="36"/>
        <v>0</v>
      </c>
      <c r="D334" s="39">
        <f t="shared" si="39"/>
        <v>17774.897914494395</v>
      </c>
      <c r="E334" s="40">
        <f t="shared" si="33"/>
        <v>0</v>
      </c>
      <c r="F334" s="39">
        <f t="shared" si="34"/>
        <v>0</v>
      </c>
      <c r="G334" s="39">
        <f t="shared" si="37"/>
        <v>0</v>
      </c>
      <c r="H334" s="39">
        <f t="shared" si="38"/>
        <v>0</v>
      </c>
      <c r="I334" s="39">
        <f t="shared" si="35"/>
        <v>0</v>
      </c>
      <c r="J334" s="39">
        <f>SUM($H$18:$H334)</f>
        <v>8048.4895724719463</v>
      </c>
    </row>
    <row r="335" spans="1:10">
      <c r="A335" s="36">
        <f>IF(Values_Entered,A334+1,"")</f>
        <v>318</v>
      </c>
      <c r="B335" s="37">
        <f t="shared" si="32"/>
        <v>160190</v>
      </c>
      <c r="C335" s="39">
        <f t="shared" si="36"/>
        <v>0</v>
      </c>
      <c r="D335" s="39">
        <f t="shared" si="39"/>
        <v>17774.897914494395</v>
      </c>
      <c r="E335" s="40">
        <f t="shared" si="33"/>
        <v>0</v>
      </c>
      <c r="F335" s="39">
        <f t="shared" si="34"/>
        <v>0</v>
      </c>
      <c r="G335" s="39">
        <f t="shared" si="37"/>
        <v>0</v>
      </c>
      <c r="H335" s="39">
        <f t="shared" si="38"/>
        <v>0</v>
      </c>
      <c r="I335" s="39">
        <f t="shared" si="35"/>
        <v>0</v>
      </c>
      <c r="J335" s="39">
        <f>SUM($H$18:$H335)</f>
        <v>8048.4895724719463</v>
      </c>
    </row>
    <row r="336" spans="1:10">
      <c r="A336" s="36">
        <f>IF(Values_Entered,A335+1,"")</f>
        <v>319</v>
      </c>
      <c r="B336" s="37">
        <f t="shared" si="32"/>
        <v>160555</v>
      </c>
      <c r="C336" s="39">
        <f t="shared" si="36"/>
        <v>0</v>
      </c>
      <c r="D336" s="39">
        <f t="shared" si="39"/>
        <v>17774.897914494395</v>
      </c>
      <c r="E336" s="40">
        <f t="shared" si="33"/>
        <v>0</v>
      </c>
      <c r="F336" s="39">
        <f t="shared" si="34"/>
        <v>0</v>
      </c>
      <c r="G336" s="39">
        <f t="shared" si="37"/>
        <v>0</v>
      </c>
      <c r="H336" s="39">
        <f t="shared" si="38"/>
        <v>0</v>
      </c>
      <c r="I336" s="39">
        <f t="shared" si="35"/>
        <v>0</v>
      </c>
      <c r="J336" s="39">
        <f>SUM($H$18:$H336)</f>
        <v>8048.4895724719463</v>
      </c>
    </row>
    <row r="337" spans="1:10">
      <c r="A337" s="36">
        <f>IF(Values_Entered,A336+1,"")</f>
        <v>320</v>
      </c>
      <c r="B337" s="37">
        <f t="shared" si="32"/>
        <v>160921</v>
      </c>
      <c r="C337" s="39">
        <f t="shared" si="36"/>
        <v>0</v>
      </c>
      <c r="D337" s="39">
        <f t="shared" si="39"/>
        <v>17774.897914494395</v>
      </c>
      <c r="E337" s="40">
        <f t="shared" si="33"/>
        <v>0</v>
      </c>
      <c r="F337" s="39">
        <f t="shared" si="34"/>
        <v>0</v>
      </c>
      <c r="G337" s="39">
        <f t="shared" si="37"/>
        <v>0</v>
      </c>
      <c r="H337" s="39">
        <f t="shared" si="38"/>
        <v>0</v>
      </c>
      <c r="I337" s="39">
        <f t="shared" si="35"/>
        <v>0</v>
      </c>
      <c r="J337" s="39">
        <f>SUM($H$18:$H337)</f>
        <v>8048.4895724719463</v>
      </c>
    </row>
    <row r="338" spans="1:10">
      <c r="A338" s="36">
        <f>IF(Values_Entered,A337+1,"")</f>
        <v>321</v>
      </c>
      <c r="B338" s="37">
        <f t="shared" ref="B338:B377" si="40">IF(Pay_Num&lt;&gt;"",DATE(YEAR(Loan_Start),MONTH(Loan_Start)+(Pay_Num)*12/Num_Pmt_Per_Year,DAY(Loan_Start)),"")</f>
        <v>161286</v>
      </c>
      <c r="C338" s="39">
        <f t="shared" si="36"/>
        <v>0</v>
      </c>
      <c r="D338" s="39">
        <f t="shared" si="39"/>
        <v>17774.897914494395</v>
      </c>
      <c r="E338" s="40">
        <f t="shared" ref="E338:E377" si="41">IF(AND(Pay_Num&lt;&gt;"",Sched_Pay+Scheduled_Extra_Payments&lt;Beg_Bal),Scheduled_Extra_Payments,IF(AND(Pay_Num&lt;&gt;"",Beg_Bal-Sched_Pay&gt;0),Beg_Bal-Sched_Pay,IF(Pay_Num&lt;&gt;"",0,"")))</f>
        <v>0</v>
      </c>
      <c r="F338" s="39">
        <f t="shared" ref="F338:F377" si="42">IF(AND(Pay_Num&lt;&gt;"",Sched_Pay+Extra_Pay&lt;Beg_Bal),Sched_Pay+Extra_Pay,IF(Pay_Num&lt;&gt;"",Beg_Bal,""))</f>
        <v>0</v>
      </c>
      <c r="G338" s="39">
        <f t="shared" si="37"/>
        <v>0</v>
      </c>
      <c r="H338" s="39">
        <f t="shared" si="38"/>
        <v>0</v>
      </c>
      <c r="I338" s="39">
        <f t="shared" ref="I338:I377" si="43">IF(AND(Pay_Num&lt;&gt;"",Sched_Pay+Extra_Pay&lt;Beg_Bal),Beg_Bal-Princ,IF(Pay_Num&lt;&gt;"",0,""))</f>
        <v>0</v>
      </c>
      <c r="J338" s="39">
        <f>SUM($H$18:$H338)</f>
        <v>8048.4895724719463</v>
      </c>
    </row>
    <row r="339" spans="1:10">
      <c r="A339" s="36">
        <f>IF(Values_Entered,A338+1,"")</f>
        <v>322</v>
      </c>
      <c r="B339" s="37">
        <f t="shared" si="40"/>
        <v>161651</v>
      </c>
      <c r="C339" s="39">
        <f t="shared" ref="C339:C377" si="44">IF(Pay_Num&lt;&gt;"",I338,"")</f>
        <v>0</v>
      </c>
      <c r="D339" s="39">
        <f t="shared" si="39"/>
        <v>17774.897914494395</v>
      </c>
      <c r="E339" s="40">
        <f t="shared" si="41"/>
        <v>0</v>
      </c>
      <c r="F339" s="39">
        <f t="shared" si="42"/>
        <v>0</v>
      </c>
      <c r="G339" s="39">
        <f t="shared" ref="G339:G377" si="45">IF(Pay_Num&lt;&gt;"",Total_Pay-Int,"")</f>
        <v>0</v>
      </c>
      <c r="H339" s="39">
        <f t="shared" ref="H339:H377" si="46">IF(Pay_Num&lt;&gt;"",Beg_Bal*Interest_Rate/Num_Pmt_Per_Year,"")</f>
        <v>0</v>
      </c>
      <c r="I339" s="39">
        <f t="shared" si="43"/>
        <v>0</v>
      </c>
      <c r="J339" s="39">
        <f>SUM($H$18:$H339)</f>
        <v>8048.4895724719463</v>
      </c>
    </row>
    <row r="340" spans="1:10">
      <c r="A340" s="36">
        <f>IF(Values_Entered,A339+1,"")</f>
        <v>323</v>
      </c>
      <c r="B340" s="37">
        <f t="shared" si="40"/>
        <v>162016</v>
      </c>
      <c r="C340" s="39">
        <f t="shared" si="44"/>
        <v>0</v>
      </c>
      <c r="D340" s="39">
        <f t="shared" ref="D340:D377" si="47">IF(Pay_Num&lt;&gt;"",Scheduled_Monthly_Payment,"")</f>
        <v>17774.897914494395</v>
      </c>
      <c r="E340" s="40">
        <f t="shared" si="41"/>
        <v>0</v>
      </c>
      <c r="F340" s="39">
        <f t="shared" si="42"/>
        <v>0</v>
      </c>
      <c r="G340" s="39">
        <f t="shared" si="45"/>
        <v>0</v>
      </c>
      <c r="H340" s="39">
        <f t="shared" si="46"/>
        <v>0</v>
      </c>
      <c r="I340" s="39">
        <f t="shared" si="43"/>
        <v>0</v>
      </c>
      <c r="J340" s="39">
        <f>SUM($H$18:$H340)</f>
        <v>8048.4895724719463</v>
      </c>
    </row>
    <row r="341" spans="1:10">
      <c r="A341" s="36">
        <f>IF(Values_Entered,A340+1,"")</f>
        <v>324</v>
      </c>
      <c r="B341" s="37">
        <f t="shared" si="40"/>
        <v>162382</v>
      </c>
      <c r="C341" s="39">
        <f t="shared" si="44"/>
        <v>0</v>
      </c>
      <c r="D341" s="39">
        <f t="shared" si="47"/>
        <v>17774.897914494395</v>
      </c>
      <c r="E341" s="40">
        <f t="shared" si="41"/>
        <v>0</v>
      </c>
      <c r="F341" s="39">
        <f t="shared" si="42"/>
        <v>0</v>
      </c>
      <c r="G341" s="39">
        <f t="shared" si="45"/>
        <v>0</v>
      </c>
      <c r="H341" s="39">
        <f t="shared" si="46"/>
        <v>0</v>
      </c>
      <c r="I341" s="39">
        <f t="shared" si="43"/>
        <v>0</v>
      </c>
      <c r="J341" s="39">
        <f>SUM($H$18:$H341)</f>
        <v>8048.4895724719463</v>
      </c>
    </row>
    <row r="342" spans="1:10">
      <c r="A342" s="36">
        <f>IF(Values_Entered,A341+1,"")</f>
        <v>325</v>
      </c>
      <c r="B342" s="37">
        <f t="shared" si="40"/>
        <v>162747</v>
      </c>
      <c r="C342" s="39">
        <f t="shared" si="44"/>
        <v>0</v>
      </c>
      <c r="D342" s="39">
        <f t="shared" si="47"/>
        <v>17774.897914494395</v>
      </c>
      <c r="E342" s="40">
        <f t="shared" si="41"/>
        <v>0</v>
      </c>
      <c r="F342" s="39">
        <f t="shared" si="42"/>
        <v>0</v>
      </c>
      <c r="G342" s="39">
        <f t="shared" si="45"/>
        <v>0</v>
      </c>
      <c r="H342" s="39">
        <f t="shared" si="46"/>
        <v>0</v>
      </c>
      <c r="I342" s="39">
        <f t="shared" si="43"/>
        <v>0</v>
      </c>
      <c r="J342" s="39">
        <f>SUM($H$18:$H342)</f>
        <v>8048.4895724719463</v>
      </c>
    </row>
    <row r="343" spans="1:10">
      <c r="A343" s="36">
        <f>IF(Values_Entered,A342+1,"")</f>
        <v>326</v>
      </c>
      <c r="B343" s="37">
        <f t="shared" si="40"/>
        <v>163112</v>
      </c>
      <c r="C343" s="39">
        <f t="shared" si="44"/>
        <v>0</v>
      </c>
      <c r="D343" s="39">
        <f t="shared" si="47"/>
        <v>17774.897914494395</v>
      </c>
      <c r="E343" s="40">
        <f t="shared" si="41"/>
        <v>0</v>
      </c>
      <c r="F343" s="39">
        <f t="shared" si="42"/>
        <v>0</v>
      </c>
      <c r="G343" s="39">
        <f t="shared" si="45"/>
        <v>0</v>
      </c>
      <c r="H343" s="39">
        <f t="shared" si="46"/>
        <v>0</v>
      </c>
      <c r="I343" s="39">
        <f t="shared" si="43"/>
        <v>0</v>
      </c>
      <c r="J343" s="39">
        <f>SUM($H$18:$H343)</f>
        <v>8048.4895724719463</v>
      </c>
    </row>
    <row r="344" spans="1:10">
      <c r="A344" s="36">
        <f>IF(Values_Entered,A343+1,"")</f>
        <v>327</v>
      </c>
      <c r="B344" s="37">
        <f t="shared" si="40"/>
        <v>163477</v>
      </c>
      <c r="C344" s="39">
        <f t="shared" si="44"/>
        <v>0</v>
      </c>
      <c r="D344" s="39">
        <f t="shared" si="47"/>
        <v>17774.897914494395</v>
      </c>
      <c r="E344" s="40">
        <f t="shared" si="41"/>
        <v>0</v>
      </c>
      <c r="F344" s="39">
        <f t="shared" si="42"/>
        <v>0</v>
      </c>
      <c r="G344" s="39">
        <f t="shared" si="45"/>
        <v>0</v>
      </c>
      <c r="H344" s="39">
        <f t="shared" si="46"/>
        <v>0</v>
      </c>
      <c r="I344" s="39">
        <f t="shared" si="43"/>
        <v>0</v>
      </c>
      <c r="J344" s="39">
        <f>SUM($H$18:$H344)</f>
        <v>8048.4895724719463</v>
      </c>
    </row>
    <row r="345" spans="1:10">
      <c r="A345" s="36">
        <f>IF(Values_Entered,A344+1,"")</f>
        <v>328</v>
      </c>
      <c r="B345" s="37">
        <f t="shared" si="40"/>
        <v>163843</v>
      </c>
      <c r="C345" s="39">
        <f t="shared" si="44"/>
        <v>0</v>
      </c>
      <c r="D345" s="39">
        <f t="shared" si="47"/>
        <v>17774.897914494395</v>
      </c>
      <c r="E345" s="40">
        <f t="shared" si="41"/>
        <v>0</v>
      </c>
      <c r="F345" s="39">
        <f t="shared" si="42"/>
        <v>0</v>
      </c>
      <c r="G345" s="39">
        <f t="shared" si="45"/>
        <v>0</v>
      </c>
      <c r="H345" s="39">
        <f t="shared" si="46"/>
        <v>0</v>
      </c>
      <c r="I345" s="39">
        <f t="shared" si="43"/>
        <v>0</v>
      </c>
      <c r="J345" s="39">
        <f>SUM($H$18:$H345)</f>
        <v>8048.4895724719463</v>
      </c>
    </row>
    <row r="346" spans="1:10">
      <c r="A346" s="36">
        <f>IF(Values_Entered,A345+1,"")</f>
        <v>329</v>
      </c>
      <c r="B346" s="37">
        <f t="shared" si="40"/>
        <v>164208</v>
      </c>
      <c r="C346" s="39">
        <f t="shared" si="44"/>
        <v>0</v>
      </c>
      <c r="D346" s="39">
        <f t="shared" si="47"/>
        <v>17774.897914494395</v>
      </c>
      <c r="E346" s="40">
        <f t="shared" si="41"/>
        <v>0</v>
      </c>
      <c r="F346" s="39">
        <f t="shared" si="42"/>
        <v>0</v>
      </c>
      <c r="G346" s="39">
        <f t="shared" si="45"/>
        <v>0</v>
      </c>
      <c r="H346" s="39">
        <f t="shared" si="46"/>
        <v>0</v>
      </c>
      <c r="I346" s="39">
        <f t="shared" si="43"/>
        <v>0</v>
      </c>
      <c r="J346" s="39">
        <f>SUM($H$18:$H346)</f>
        <v>8048.4895724719463</v>
      </c>
    </row>
    <row r="347" spans="1:10">
      <c r="A347" s="36">
        <f>IF(Values_Entered,A346+1,"")</f>
        <v>330</v>
      </c>
      <c r="B347" s="37">
        <f t="shared" si="40"/>
        <v>164573</v>
      </c>
      <c r="C347" s="39">
        <f t="shared" si="44"/>
        <v>0</v>
      </c>
      <c r="D347" s="39">
        <f t="shared" si="47"/>
        <v>17774.897914494395</v>
      </c>
      <c r="E347" s="40">
        <f t="shared" si="41"/>
        <v>0</v>
      </c>
      <c r="F347" s="39">
        <f t="shared" si="42"/>
        <v>0</v>
      </c>
      <c r="G347" s="39">
        <f t="shared" si="45"/>
        <v>0</v>
      </c>
      <c r="H347" s="39">
        <f t="shared" si="46"/>
        <v>0</v>
      </c>
      <c r="I347" s="39">
        <f t="shared" si="43"/>
        <v>0</v>
      </c>
      <c r="J347" s="39">
        <f>SUM($H$18:$H347)</f>
        <v>8048.4895724719463</v>
      </c>
    </row>
    <row r="348" spans="1:10">
      <c r="A348" s="36">
        <f>IF(Values_Entered,A347+1,"")</f>
        <v>331</v>
      </c>
      <c r="B348" s="37">
        <f t="shared" si="40"/>
        <v>164938</v>
      </c>
      <c r="C348" s="39">
        <f t="shared" si="44"/>
        <v>0</v>
      </c>
      <c r="D348" s="39">
        <f t="shared" si="47"/>
        <v>17774.897914494395</v>
      </c>
      <c r="E348" s="40">
        <f t="shared" si="41"/>
        <v>0</v>
      </c>
      <c r="F348" s="39">
        <f t="shared" si="42"/>
        <v>0</v>
      </c>
      <c r="G348" s="39">
        <f t="shared" si="45"/>
        <v>0</v>
      </c>
      <c r="H348" s="39">
        <f t="shared" si="46"/>
        <v>0</v>
      </c>
      <c r="I348" s="39">
        <f t="shared" si="43"/>
        <v>0</v>
      </c>
      <c r="J348" s="39">
        <f>SUM($H$18:$H348)</f>
        <v>8048.4895724719463</v>
      </c>
    </row>
    <row r="349" spans="1:10">
      <c r="A349" s="36">
        <f>IF(Values_Entered,A348+1,"")</f>
        <v>332</v>
      </c>
      <c r="B349" s="37">
        <f t="shared" si="40"/>
        <v>165304</v>
      </c>
      <c r="C349" s="39">
        <f t="shared" si="44"/>
        <v>0</v>
      </c>
      <c r="D349" s="39">
        <f t="shared" si="47"/>
        <v>17774.897914494395</v>
      </c>
      <c r="E349" s="40">
        <f t="shared" si="41"/>
        <v>0</v>
      </c>
      <c r="F349" s="39">
        <f t="shared" si="42"/>
        <v>0</v>
      </c>
      <c r="G349" s="39">
        <f t="shared" si="45"/>
        <v>0</v>
      </c>
      <c r="H349" s="39">
        <f t="shared" si="46"/>
        <v>0</v>
      </c>
      <c r="I349" s="39">
        <f t="shared" si="43"/>
        <v>0</v>
      </c>
      <c r="J349" s="39">
        <f>SUM($H$18:$H349)</f>
        <v>8048.4895724719463</v>
      </c>
    </row>
    <row r="350" spans="1:10">
      <c r="A350" s="36">
        <f>IF(Values_Entered,A349+1,"")</f>
        <v>333</v>
      </c>
      <c r="B350" s="37">
        <f t="shared" si="40"/>
        <v>165669</v>
      </c>
      <c r="C350" s="39">
        <f t="shared" si="44"/>
        <v>0</v>
      </c>
      <c r="D350" s="39">
        <f t="shared" si="47"/>
        <v>17774.897914494395</v>
      </c>
      <c r="E350" s="40">
        <f t="shared" si="41"/>
        <v>0</v>
      </c>
      <c r="F350" s="39">
        <f t="shared" si="42"/>
        <v>0</v>
      </c>
      <c r="G350" s="39">
        <f t="shared" si="45"/>
        <v>0</v>
      </c>
      <c r="H350" s="39">
        <f t="shared" si="46"/>
        <v>0</v>
      </c>
      <c r="I350" s="39">
        <f t="shared" si="43"/>
        <v>0</v>
      </c>
      <c r="J350" s="39">
        <f>SUM($H$18:$H350)</f>
        <v>8048.4895724719463</v>
      </c>
    </row>
    <row r="351" spans="1:10">
      <c r="A351" s="36">
        <f>IF(Values_Entered,A350+1,"")</f>
        <v>334</v>
      </c>
      <c r="B351" s="37">
        <f t="shared" si="40"/>
        <v>166034</v>
      </c>
      <c r="C351" s="39">
        <f t="shared" si="44"/>
        <v>0</v>
      </c>
      <c r="D351" s="39">
        <f t="shared" si="47"/>
        <v>17774.897914494395</v>
      </c>
      <c r="E351" s="40">
        <f t="shared" si="41"/>
        <v>0</v>
      </c>
      <c r="F351" s="39">
        <f t="shared" si="42"/>
        <v>0</v>
      </c>
      <c r="G351" s="39">
        <f t="shared" si="45"/>
        <v>0</v>
      </c>
      <c r="H351" s="39">
        <f t="shared" si="46"/>
        <v>0</v>
      </c>
      <c r="I351" s="39">
        <f t="shared" si="43"/>
        <v>0</v>
      </c>
      <c r="J351" s="39">
        <f>SUM($H$18:$H351)</f>
        <v>8048.4895724719463</v>
      </c>
    </row>
    <row r="352" spans="1:10">
      <c r="A352" s="36">
        <f>IF(Values_Entered,A351+1,"")</f>
        <v>335</v>
      </c>
      <c r="B352" s="37">
        <f t="shared" si="40"/>
        <v>166399</v>
      </c>
      <c r="C352" s="39">
        <f t="shared" si="44"/>
        <v>0</v>
      </c>
      <c r="D352" s="39">
        <f t="shared" si="47"/>
        <v>17774.897914494395</v>
      </c>
      <c r="E352" s="40">
        <f t="shared" si="41"/>
        <v>0</v>
      </c>
      <c r="F352" s="39">
        <f t="shared" si="42"/>
        <v>0</v>
      </c>
      <c r="G352" s="39">
        <f t="shared" si="45"/>
        <v>0</v>
      </c>
      <c r="H352" s="39">
        <f t="shared" si="46"/>
        <v>0</v>
      </c>
      <c r="I352" s="39">
        <f t="shared" si="43"/>
        <v>0</v>
      </c>
      <c r="J352" s="39">
        <f>SUM($H$18:$H352)</f>
        <v>8048.4895724719463</v>
      </c>
    </row>
    <row r="353" spans="1:10">
      <c r="A353" s="36">
        <f>IF(Values_Entered,A352+1,"")</f>
        <v>336</v>
      </c>
      <c r="B353" s="37">
        <f t="shared" si="40"/>
        <v>166765</v>
      </c>
      <c r="C353" s="39">
        <f t="shared" si="44"/>
        <v>0</v>
      </c>
      <c r="D353" s="39">
        <f t="shared" si="47"/>
        <v>17774.897914494395</v>
      </c>
      <c r="E353" s="40">
        <f t="shared" si="41"/>
        <v>0</v>
      </c>
      <c r="F353" s="39">
        <f t="shared" si="42"/>
        <v>0</v>
      </c>
      <c r="G353" s="39">
        <f t="shared" si="45"/>
        <v>0</v>
      </c>
      <c r="H353" s="39">
        <f t="shared" si="46"/>
        <v>0</v>
      </c>
      <c r="I353" s="39">
        <f t="shared" si="43"/>
        <v>0</v>
      </c>
      <c r="J353" s="39">
        <f>SUM($H$18:$H353)</f>
        <v>8048.4895724719463</v>
      </c>
    </row>
    <row r="354" spans="1:10">
      <c r="A354" s="36">
        <f>IF(Values_Entered,A353+1,"")</f>
        <v>337</v>
      </c>
      <c r="B354" s="37">
        <f t="shared" si="40"/>
        <v>167130</v>
      </c>
      <c r="C354" s="39">
        <f t="shared" si="44"/>
        <v>0</v>
      </c>
      <c r="D354" s="39">
        <f t="shared" si="47"/>
        <v>17774.897914494395</v>
      </c>
      <c r="E354" s="40">
        <f t="shared" si="41"/>
        <v>0</v>
      </c>
      <c r="F354" s="39">
        <f t="shared" si="42"/>
        <v>0</v>
      </c>
      <c r="G354" s="39">
        <f t="shared" si="45"/>
        <v>0</v>
      </c>
      <c r="H354" s="39">
        <f t="shared" si="46"/>
        <v>0</v>
      </c>
      <c r="I354" s="39">
        <f t="shared" si="43"/>
        <v>0</v>
      </c>
      <c r="J354" s="39">
        <f>SUM($H$18:$H354)</f>
        <v>8048.4895724719463</v>
      </c>
    </row>
    <row r="355" spans="1:10">
      <c r="A355" s="36">
        <f>IF(Values_Entered,A354+1,"")</f>
        <v>338</v>
      </c>
      <c r="B355" s="37">
        <f t="shared" si="40"/>
        <v>167495</v>
      </c>
      <c r="C355" s="39">
        <f t="shared" si="44"/>
        <v>0</v>
      </c>
      <c r="D355" s="39">
        <f t="shared" si="47"/>
        <v>17774.897914494395</v>
      </c>
      <c r="E355" s="40">
        <f t="shared" si="41"/>
        <v>0</v>
      </c>
      <c r="F355" s="39">
        <f t="shared" si="42"/>
        <v>0</v>
      </c>
      <c r="G355" s="39">
        <f t="shared" si="45"/>
        <v>0</v>
      </c>
      <c r="H355" s="39">
        <f t="shared" si="46"/>
        <v>0</v>
      </c>
      <c r="I355" s="39">
        <f t="shared" si="43"/>
        <v>0</v>
      </c>
      <c r="J355" s="39">
        <f>SUM($H$18:$H355)</f>
        <v>8048.4895724719463</v>
      </c>
    </row>
    <row r="356" spans="1:10">
      <c r="A356" s="36">
        <f>IF(Values_Entered,A355+1,"")</f>
        <v>339</v>
      </c>
      <c r="B356" s="37">
        <f t="shared" si="40"/>
        <v>167860</v>
      </c>
      <c r="C356" s="39">
        <f t="shared" si="44"/>
        <v>0</v>
      </c>
      <c r="D356" s="39">
        <f t="shared" si="47"/>
        <v>17774.897914494395</v>
      </c>
      <c r="E356" s="40">
        <f t="shared" si="41"/>
        <v>0</v>
      </c>
      <c r="F356" s="39">
        <f t="shared" si="42"/>
        <v>0</v>
      </c>
      <c r="G356" s="39">
        <f t="shared" si="45"/>
        <v>0</v>
      </c>
      <c r="H356" s="39">
        <f t="shared" si="46"/>
        <v>0</v>
      </c>
      <c r="I356" s="39">
        <f t="shared" si="43"/>
        <v>0</v>
      </c>
      <c r="J356" s="39">
        <f>SUM($H$18:$H356)</f>
        <v>8048.4895724719463</v>
      </c>
    </row>
    <row r="357" spans="1:10">
      <c r="A357" s="36">
        <f>IF(Values_Entered,A356+1,"")</f>
        <v>340</v>
      </c>
      <c r="B357" s="37">
        <f t="shared" si="40"/>
        <v>168226</v>
      </c>
      <c r="C357" s="39">
        <f t="shared" si="44"/>
        <v>0</v>
      </c>
      <c r="D357" s="39">
        <f t="shared" si="47"/>
        <v>17774.897914494395</v>
      </c>
      <c r="E357" s="40">
        <f t="shared" si="41"/>
        <v>0</v>
      </c>
      <c r="F357" s="39">
        <f t="shared" si="42"/>
        <v>0</v>
      </c>
      <c r="G357" s="39">
        <f t="shared" si="45"/>
        <v>0</v>
      </c>
      <c r="H357" s="39">
        <f t="shared" si="46"/>
        <v>0</v>
      </c>
      <c r="I357" s="39">
        <f t="shared" si="43"/>
        <v>0</v>
      </c>
      <c r="J357" s="39">
        <f>SUM($H$18:$H357)</f>
        <v>8048.4895724719463</v>
      </c>
    </row>
    <row r="358" spans="1:10">
      <c r="A358" s="36">
        <f>IF(Values_Entered,A357+1,"")</f>
        <v>341</v>
      </c>
      <c r="B358" s="37">
        <f t="shared" si="40"/>
        <v>168591</v>
      </c>
      <c r="C358" s="39">
        <f t="shared" si="44"/>
        <v>0</v>
      </c>
      <c r="D358" s="39">
        <f t="shared" si="47"/>
        <v>17774.897914494395</v>
      </c>
      <c r="E358" s="40">
        <f t="shared" si="41"/>
        <v>0</v>
      </c>
      <c r="F358" s="39">
        <f t="shared" si="42"/>
        <v>0</v>
      </c>
      <c r="G358" s="39">
        <f t="shared" si="45"/>
        <v>0</v>
      </c>
      <c r="H358" s="39">
        <f t="shared" si="46"/>
        <v>0</v>
      </c>
      <c r="I358" s="39">
        <f t="shared" si="43"/>
        <v>0</v>
      </c>
      <c r="J358" s="39">
        <f>SUM($H$18:$H358)</f>
        <v>8048.4895724719463</v>
      </c>
    </row>
    <row r="359" spans="1:10">
      <c r="A359" s="36">
        <f>IF(Values_Entered,A358+1,"")</f>
        <v>342</v>
      </c>
      <c r="B359" s="37">
        <f t="shared" si="40"/>
        <v>168956</v>
      </c>
      <c r="C359" s="39">
        <f t="shared" si="44"/>
        <v>0</v>
      </c>
      <c r="D359" s="39">
        <f t="shared" si="47"/>
        <v>17774.897914494395</v>
      </c>
      <c r="E359" s="40">
        <f t="shared" si="41"/>
        <v>0</v>
      </c>
      <c r="F359" s="39">
        <f t="shared" si="42"/>
        <v>0</v>
      </c>
      <c r="G359" s="39">
        <f t="shared" si="45"/>
        <v>0</v>
      </c>
      <c r="H359" s="39">
        <f t="shared" si="46"/>
        <v>0</v>
      </c>
      <c r="I359" s="39">
        <f t="shared" si="43"/>
        <v>0</v>
      </c>
      <c r="J359" s="39">
        <f>SUM($H$18:$H359)</f>
        <v>8048.4895724719463</v>
      </c>
    </row>
    <row r="360" spans="1:10">
      <c r="A360" s="36">
        <f>IF(Values_Entered,A359+1,"")</f>
        <v>343</v>
      </c>
      <c r="B360" s="37">
        <f t="shared" si="40"/>
        <v>169321</v>
      </c>
      <c r="C360" s="39">
        <f t="shared" si="44"/>
        <v>0</v>
      </c>
      <c r="D360" s="39">
        <f t="shared" si="47"/>
        <v>17774.897914494395</v>
      </c>
      <c r="E360" s="40">
        <f t="shared" si="41"/>
        <v>0</v>
      </c>
      <c r="F360" s="39">
        <f t="shared" si="42"/>
        <v>0</v>
      </c>
      <c r="G360" s="39">
        <f t="shared" si="45"/>
        <v>0</v>
      </c>
      <c r="H360" s="39">
        <f t="shared" si="46"/>
        <v>0</v>
      </c>
      <c r="I360" s="39">
        <f t="shared" si="43"/>
        <v>0</v>
      </c>
      <c r="J360" s="39">
        <f>SUM($H$18:$H360)</f>
        <v>8048.4895724719463</v>
      </c>
    </row>
    <row r="361" spans="1:10">
      <c r="A361" s="36">
        <f>IF(Values_Entered,A360+1,"")</f>
        <v>344</v>
      </c>
      <c r="B361" s="37">
        <f t="shared" si="40"/>
        <v>169687</v>
      </c>
      <c r="C361" s="39">
        <f t="shared" si="44"/>
        <v>0</v>
      </c>
      <c r="D361" s="39">
        <f t="shared" si="47"/>
        <v>17774.897914494395</v>
      </c>
      <c r="E361" s="40">
        <f t="shared" si="41"/>
        <v>0</v>
      </c>
      <c r="F361" s="39">
        <f t="shared" si="42"/>
        <v>0</v>
      </c>
      <c r="G361" s="39">
        <f t="shared" si="45"/>
        <v>0</v>
      </c>
      <c r="H361" s="39">
        <f t="shared" si="46"/>
        <v>0</v>
      </c>
      <c r="I361" s="39">
        <f t="shared" si="43"/>
        <v>0</v>
      </c>
      <c r="J361" s="39">
        <f>SUM($H$18:$H361)</f>
        <v>8048.4895724719463</v>
      </c>
    </row>
    <row r="362" spans="1:10">
      <c r="A362" s="36">
        <f>IF(Values_Entered,A361+1,"")</f>
        <v>345</v>
      </c>
      <c r="B362" s="37">
        <f t="shared" si="40"/>
        <v>170052</v>
      </c>
      <c r="C362" s="39">
        <f t="shared" si="44"/>
        <v>0</v>
      </c>
      <c r="D362" s="39">
        <f t="shared" si="47"/>
        <v>17774.897914494395</v>
      </c>
      <c r="E362" s="40">
        <f t="shared" si="41"/>
        <v>0</v>
      </c>
      <c r="F362" s="39">
        <f t="shared" si="42"/>
        <v>0</v>
      </c>
      <c r="G362" s="39">
        <f t="shared" si="45"/>
        <v>0</v>
      </c>
      <c r="H362" s="39">
        <f t="shared" si="46"/>
        <v>0</v>
      </c>
      <c r="I362" s="39">
        <f t="shared" si="43"/>
        <v>0</v>
      </c>
      <c r="J362" s="39">
        <f>SUM($H$18:$H362)</f>
        <v>8048.4895724719463</v>
      </c>
    </row>
    <row r="363" spans="1:10">
      <c r="A363" s="36">
        <f>IF(Values_Entered,A362+1,"")</f>
        <v>346</v>
      </c>
      <c r="B363" s="37">
        <f t="shared" si="40"/>
        <v>170417</v>
      </c>
      <c r="C363" s="39">
        <f t="shared" si="44"/>
        <v>0</v>
      </c>
      <c r="D363" s="39">
        <f t="shared" si="47"/>
        <v>17774.897914494395</v>
      </c>
      <c r="E363" s="40">
        <f t="shared" si="41"/>
        <v>0</v>
      </c>
      <c r="F363" s="39">
        <f t="shared" si="42"/>
        <v>0</v>
      </c>
      <c r="G363" s="39">
        <f t="shared" si="45"/>
        <v>0</v>
      </c>
      <c r="H363" s="39">
        <f t="shared" si="46"/>
        <v>0</v>
      </c>
      <c r="I363" s="39">
        <f t="shared" si="43"/>
        <v>0</v>
      </c>
      <c r="J363" s="39">
        <f>SUM($H$18:$H363)</f>
        <v>8048.4895724719463</v>
      </c>
    </row>
    <row r="364" spans="1:10">
      <c r="A364" s="36">
        <f>IF(Values_Entered,A363+1,"")</f>
        <v>347</v>
      </c>
      <c r="B364" s="37">
        <f t="shared" si="40"/>
        <v>170782</v>
      </c>
      <c r="C364" s="39">
        <f t="shared" si="44"/>
        <v>0</v>
      </c>
      <c r="D364" s="39">
        <f t="shared" si="47"/>
        <v>17774.897914494395</v>
      </c>
      <c r="E364" s="40">
        <f t="shared" si="41"/>
        <v>0</v>
      </c>
      <c r="F364" s="39">
        <f t="shared" si="42"/>
        <v>0</v>
      </c>
      <c r="G364" s="39">
        <f t="shared" si="45"/>
        <v>0</v>
      </c>
      <c r="H364" s="39">
        <f t="shared" si="46"/>
        <v>0</v>
      </c>
      <c r="I364" s="39">
        <f t="shared" si="43"/>
        <v>0</v>
      </c>
      <c r="J364" s="39">
        <f>SUM($H$18:$H364)</f>
        <v>8048.4895724719463</v>
      </c>
    </row>
    <row r="365" spans="1:10">
      <c r="A365" s="36">
        <f>IF(Values_Entered,A364+1,"")</f>
        <v>348</v>
      </c>
      <c r="B365" s="37">
        <f t="shared" si="40"/>
        <v>171148</v>
      </c>
      <c r="C365" s="39">
        <f t="shared" si="44"/>
        <v>0</v>
      </c>
      <c r="D365" s="39">
        <f t="shared" si="47"/>
        <v>17774.897914494395</v>
      </c>
      <c r="E365" s="40">
        <f t="shared" si="41"/>
        <v>0</v>
      </c>
      <c r="F365" s="39">
        <f t="shared" si="42"/>
        <v>0</v>
      </c>
      <c r="G365" s="39">
        <f t="shared" si="45"/>
        <v>0</v>
      </c>
      <c r="H365" s="39">
        <f t="shared" si="46"/>
        <v>0</v>
      </c>
      <c r="I365" s="39">
        <f t="shared" si="43"/>
        <v>0</v>
      </c>
      <c r="J365" s="39">
        <f>SUM($H$18:$H365)</f>
        <v>8048.4895724719463</v>
      </c>
    </row>
    <row r="366" spans="1:10">
      <c r="A366" s="36">
        <f>IF(Values_Entered,A365+1,"")</f>
        <v>349</v>
      </c>
      <c r="B366" s="37">
        <f t="shared" si="40"/>
        <v>171513</v>
      </c>
      <c r="C366" s="39">
        <f t="shared" si="44"/>
        <v>0</v>
      </c>
      <c r="D366" s="39">
        <f t="shared" si="47"/>
        <v>17774.897914494395</v>
      </c>
      <c r="E366" s="40">
        <f t="shared" si="41"/>
        <v>0</v>
      </c>
      <c r="F366" s="39">
        <f t="shared" si="42"/>
        <v>0</v>
      </c>
      <c r="G366" s="39">
        <f t="shared" si="45"/>
        <v>0</v>
      </c>
      <c r="H366" s="39">
        <f t="shared" si="46"/>
        <v>0</v>
      </c>
      <c r="I366" s="39">
        <f t="shared" si="43"/>
        <v>0</v>
      </c>
      <c r="J366" s="39">
        <f>SUM($H$18:$H366)</f>
        <v>8048.4895724719463</v>
      </c>
    </row>
    <row r="367" spans="1:10">
      <c r="A367" s="36">
        <f>IF(Values_Entered,A366+1,"")</f>
        <v>350</v>
      </c>
      <c r="B367" s="37">
        <f t="shared" si="40"/>
        <v>171878</v>
      </c>
      <c r="C367" s="39">
        <f t="shared" si="44"/>
        <v>0</v>
      </c>
      <c r="D367" s="39">
        <f t="shared" si="47"/>
        <v>17774.897914494395</v>
      </c>
      <c r="E367" s="40">
        <f t="shared" si="41"/>
        <v>0</v>
      </c>
      <c r="F367" s="39">
        <f t="shared" si="42"/>
        <v>0</v>
      </c>
      <c r="G367" s="39">
        <f t="shared" si="45"/>
        <v>0</v>
      </c>
      <c r="H367" s="39">
        <f t="shared" si="46"/>
        <v>0</v>
      </c>
      <c r="I367" s="39">
        <f t="shared" si="43"/>
        <v>0</v>
      </c>
      <c r="J367" s="39">
        <f>SUM($H$18:$H367)</f>
        <v>8048.4895724719463</v>
      </c>
    </row>
    <row r="368" spans="1:10">
      <c r="A368" s="36">
        <f>IF(Values_Entered,A367+1,"")</f>
        <v>351</v>
      </c>
      <c r="B368" s="37">
        <f t="shared" si="40"/>
        <v>172243</v>
      </c>
      <c r="C368" s="39">
        <f t="shared" si="44"/>
        <v>0</v>
      </c>
      <c r="D368" s="39">
        <f t="shared" si="47"/>
        <v>17774.897914494395</v>
      </c>
      <c r="E368" s="40">
        <f t="shared" si="41"/>
        <v>0</v>
      </c>
      <c r="F368" s="39">
        <f t="shared" si="42"/>
        <v>0</v>
      </c>
      <c r="G368" s="39">
        <f t="shared" si="45"/>
        <v>0</v>
      </c>
      <c r="H368" s="39">
        <f t="shared" si="46"/>
        <v>0</v>
      </c>
      <c r="I368" s="39">
        <f t="shared" si="43"/>
        <v>0</v>
      </c>
      <c r="J368" s="39">
        <f>SUM($H$18:$H368)</f>
        <v>8048.4895724719463</v>
      </c>
    </row>
    <row r="369" spans="1:10">
      <c r="A369" s="36">
        <f>IF(Values_Entered,A368+1,"")</f>
        <v>352</v>
      </c>
      <c r="B369" s="37">
        <f t="shared" si="40"/>
        <v>172609</v>
      </c>
      <c r="C369" s="39">
        <f t="shared" si="44"/>
        <v>0</v>
      </c>
      <c r="D369" s="39">
        <f t="shared" si="47"/>
        <v>17774.897914494395</v>
      </c>
      <c r="E369" s="40">
        <f t="shared" si="41"/>
        <v>0</v>
      </c>
      <c r="F369" s="39">
        <f t="shared" si="42"/>
        <v>0</v>
      </c>
      <c r="G369" s="39">
        <f t="shared" si="45"/>
        <v>0</v>
      </c>
      <c r="H369" s="39">
        <f t="shared" si="46"/>
        <v>0</v>
      </c>
      <c r="I369" s="39">
        <f t="shared" si="43"/>
        <v>0</v>
      </c>
      <c r="J369" s="39">
        <f>SUM($H$18:$H369)</f>
        <v>8048.4895724719463</v>
      </c>
    </row>
    <row r="370" spans="1:10">
      <c r="A370" s="36">
        <f>IF(Values_Entered,A369+1,"")</f>
        <v>353</v>
      </c>
      <c r="B370" s="37">
        <f t="shared" si="40"/>
        <v>172974</v>
      </c>
      <c r="C370" s="39">
        <f t="shared" si="44"/>
        <v>0</v>
      </c>
      <c r="D370" s="39">
        <f t="shared" si="47"/>
        <v>17774.897914494395</v>
      </c>
      <c r="E370" s="40">
        <f t="shared" si="41"/>
        <v>0</v>
      </c>
      <c r="F370" s="39">
        <f t="shared" si="42"/>
        <v>0</v>
      </c>
      <c r="G370" s="39">
        <f t="shared" si="45"/>
        <v>0</v>
      </c>
      <c r="H370" s="39">
        <f t="shared" si="46"/>
        <v>0</v>
      </c>
      <c r="I370" s="39">
        <f t="shared" si="43"/>
        <v>0</v>
      </c>
      <c r="J370" s="39">
        <f>SUM($H$18:$H370)</f>
        <v>8048.4895724719463</v>
      </c>
    </row>
    <row r="371" spans="1:10">
      <c r="A371" s="36">
        <f>IF(Values_Entered,A370+1,"")</f>
        <v>354</v>
      </c>
      <c r="B371" s="37">
        <f t="shared" si="40"/>
        <v>173339</v>
      </c>
      <c r="C371" s="39">
        <f t="shared" si="44"/>
        <v>0</v>
      </c>
      <c r="D371" s="39">
        <f t="shared" si="47"/>
        <v>17774.897914494395</v>
      </c>
      <c r="E371" s="40">
        <f t="shared" si="41"/>
        <v>0</v>
      </c>
      <c r="F371" s="39">
        <f t="shared" si="42"/>
        <v>0</v>
      </c>
      <c r="G371" s="39">
        <f t="shared" si="45"/>
        <v>0</v>
      </c>
      <c r="H371" s="39">
        <f t="shared" si="46"/>
        <v>0</v>
      </c>
      <c r="I371" s="39">
        <f t="shared" si="43"/>
        <v>0</v>
      </c>
      <c r="J371" s="39">
        <f>SUM($H$18:$H371)</f>
        <v>8048.4895724719463</v>
      </c>
    </row>
    <row r="372" spans="1:10">
      <c r="A372" s="36">
        <f>IF(Values_Entered,A371+1,"")</f>
        <v>355</v>
      </c>
      <c r="B372" s="37">
        <f t="shared" si="40"/>
        <v>173704</v>
      </c>
      <c r="C372" s="39">
        <f t="shared" si="44"/>
        <v>0</v>
      </c>
      <c r="D372" s="39">
        <f t="shared" si="47"/>
        <v>17774.897914494395</v>
      </c>
      <c r="E372" s="40">
        <f t="shared" si="41"/>
        <v>0</v>
      </c>
      <c r="F372" s="39">
        <f t="shared" si="42"/>
        <v>0</v>
      </c>
      <c r="G372" s="39">
        <f t="shared" si="45"/>
        <v>0</v>
      </c>
      <c r="H372" s="39">
        <f t="shared" si="46"/>
        <v>0</v>
      </c>
      <c r="I372" s="39">
        <f t="shared" si="43"/>
        <v>0</v>
      </c>
      <c r="J372" s="39">
        <f>SUM($H$18:$H372)</f>
        <v>8048.4895724719463</v>
      </c>
    </row>
    <row r="373" spans="1:10">
      <c r="A373" s="36">
        <f>IF(Values_Entered,A372+1,"")</f>
        <v>356</v>
      </c>
      <c r="B373" s="37">
        <f t="shared" si="40"/>
        <v>174070</v>
      </c>
      <c r="C373" s="39">
        <f t="shared" si="44"/>
        <v>0</v>
      </c>
      <c r="D373" s="39">
        <f t="shared" si="47"/>
        <v>17774.897914494395</v>
      </c>
      <c r="E373" s="40">
        <f t="shared" si="41"/>
        <v>0</v>
      </c>
      <c r="F373" s="39">
        <f t="shared" si="42"/>
        <v>0</v>
      </c>
      <c r="G373" s="39">
        <f t="shared" si="45"/>
        <v>0</v>
      </c>
      <c r="H373" s="39">
        <f t="shared" si="46"/>
        <v>0</v>
      </c>
      <c r="I373" s="39">
        <f t="shared" si="43"/>
        <v>0</v>
      </c>
      <c r="J373" s="39">
        <f>SUM($H$18:$H373)</f>
        <v>8048.4895724719463</v>
      </c>
    </row>
    <row r="374" spans="1:10">
      <c r="A374" s="36">
        <f>IF(Values_Entered,A373+1,"")</f>
        <v>357</v>
      </c>
      <c r="B374" s="37">
        <f t="shared" si="40"/>
        <v>174435</v>
      </c>
      <c r="C374" s="39">
        <f t="shared" si="44"/>
        <v>0</v>
      </c>
      <c r="D374" s="39">
        <f t="shared" si="47"/>
        <v>17774.897914494395</v>
      </c>
      <c r="E374" s="40">
        <f t="shared" si="41"/>
        <v>0</v>
      </c>
      <c r="F374" s="39">
        <f t="shared" si="42"/>
        <v>0</v>
      </c>
      <c r="G374" s="39">
        <f t="shared" si="45"/>
        <v>0</v>
      </c>
      <c r="H374" s="39">
        <f t="shared" si="46"/>
        <v>0</v>
      </c>
      <c r="I374" s="39">
        <f t="shared" si="43"/>
        <v>0</v>
      </c>
      <c r="J374" s="39">
        <f>SUM($H$18:$H374)</f>
        <v>8048.4895724719463</v>
      </c>
    </row>
    <row r="375" spans="1:10">
      <c r="A375" s="36">
        <f>IF(Values_Entered,A374+1,"")</f>
        <v>358</v>
      </c>
      <c r="B375" s="37">
        <f t="shared" si="40"/>
        <v>174800</v>
      </c>
      <c r="C375" s="39">
        <f t="shared" si="44"/>
        <v>0</v>
      </c>
      <c r="D375" s="39">
        <f t="shared" si="47"/>
        <v>17774.897914494395</v>
      </c>
      <c r="E375" s="40">
        <f t="shared" si="41"/>
        <v>0</v>
      </c>
      <c r="F375" s="39">
        <f t="shared" si="42"/>
        <v>0</v>
      </c>
      <c r="G375" s="39">
        <f t="shared" si="45"/>
        <v>0</v>
      </c>
      <c r="H375" s="39">
        <f t="shared" si="46"/>
        <v>0</v>
      </c>
      <c r="I375" s="39">
        <f t="shared" si="43"/>
        <v>0</v>
      </c>
      <c r="J375" s="39">
        <f>SUM($H$18:$H375)</f>
        <v>8048.4895724719463</v>
      </c>
    </row>
    <row r="376" spans="1:10">
      <c r="A376" s="36">
        <f>IF(Values_Entered,A375+1,"")</f>
        <v>359</v>
      </c>
      <c r="B376" s="37">
        <f t="shared" si="40"/>
        <v>175165</v>
      </c>
      <c r="C376" s="39">
        <f t="shared" si="44"/>
        <v>0</v>
      </c>
      <c r="D376" s="39">
        <f t="shared" si="47"/>
        <v>17774.897914494395</v>
      </c>
      <c r="E376" s="40">
        <f t="shared" si="41"/>
        <v>0</v>
      </c>
      <c r="F376" s="39">
        <f t="shared" si="42"/>
        <v>0</v>
      </c>
      <c r="G376" s="39">
        <f t="shared" si="45"/>
        <v>0</v>
      </c>
      <c r="H376" s="39">
        <f t="shared" si="46"/>
        <v>0</v>
      </c>
      <c r="I376" s="39">
        <f t="shared" si="43"/>
        <v>0</v>
      </c>
      <c r="J376" s="39">
        <f>SUM($H$18:$H376)</f>
        <v>8048.4895724719463</v>
      </c>
    </row>
    <row r="377" spans="1:10">
      <c r="A377" s="36">
        <f>IF(Values_Entered,A376+1,"")</f>
        <v>360</v>
      </c>
      <c r="B377" s="37">
        <f t="shared" si="40"/>
        <v>175531</v>
      </c>
      <c r="C377" s="39">
        <f t="shared" si="44"/>
        <v>0</v>
      </c>
      <c r="D377" s="39">
        <f t="shared" si="47"/>
        <v>17774.897914494395</v>
      </c>
      <c r="E377" s="40">
        <f t="shared" si="41"/>
        <v>0</v>
      </c>
      <c r="F377" s="39">
        <f t="shared" si="42"/>
        <v>0</v>
      </c>
      <c r="G377" s="39">
        <f t="shared" si="45"/>
        <v>0</v>
      </c>
      <c r="H377" s="39">
        <f t="shared" si="46"/>
        <v>0</v>
      </c>
      <c r="I377" s="39">
        <f t="shared" si="43"/>
        <v>0</v>
      </c>
      <c r="J377" s="39">
        <f>SUM($H$18:$H377)</f>
        <v>8048.4895724719463</v>
      </c>
    </row>
    <row r="378" spans="1:10">
      <c r="A378" s="41"/>
      <c r="B378" s="42"/>
      <c r="C378" s="42"/>
      <c r="D378" s="42"/>
      <c r="E378" s="42"/>
      <c r="F378" s="42"/>
      <c r="G378" s="42"/>
      <c r="H378" s="42"/>
      <c r="I378" s="42"/>
      <c r="J378" s="42"/>
    </row>
  </sheetData>
  <sheetProtection selectLockedCells="1"/>
  <mergeCells count="4">
    <mergeCell ref="A1:D1"/>
    <mergeCell ref="B4:D4"/>
    <mergeCell ref="F4:H4"/>
    <mergeCell ref="C12:D12"/>
  </mergeCells>
  <conditionalFormatting sqref="A18:E377">
    <cfRule type="expression" dxfId="5" priority="4" stopIfTrue="1">
      <formula>IF(ROW(A18)&gt;Last_Row,TRUE, FALSE)</formula>
    </cfRule>
    <cfRule type="expression" dxfId="4" priority="5" stopIfTrue="1">
      <formula>IF(ROW(A18)=Last_Row,TRUE, FALSE)</formula>
    </cfRule>
    <cfRule type="expression" dxfId="3" priority="6" stopIfTrue="1">
      <formula>IF(ROW(A18)&lt;Last_Row,TRUE, FALSE)</formula>
    </cfRule>
  </conditionalFormatting>
  <conditionalFormatting sqref="F18:J377">
    <cfRule type="expression" dxfId="2" priority="1" stopIfTrue="1">
      <formula>IF(ROW(F18)&gt;Last_Row,TRUE, FALSE)</formula>
    </cfRule>
    <cfRule type="expression" dxfId="1" priority="2" stopIfTrue="1">
      <formula>IF(ROW(F18)=Last_Row,TRUE, FALSE)</formula>
    </cfRule>
    <cfRule type="expression" dxfId="0" priority="3" stopIfTrue="1">
      <formula>IF(ROW(F18)&lt;=Last_Row,TRUE, FALSE)</formula>
    </cfRule>
  </conditionalFormatting>
  <dataValidations count="3">
    <dataValidation type="whole" allowBlank="1" showInputMessage="1" showErrorMessage="1" errorTitle="Years" error="Please enter a whole number of years from 1 to 30."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xr:uid="{E18C7719-4387-406B-AD00-461A3DA007DF}">
      <formula1>1</formula1>
      <formula2>30</formula2>
    </dataValidation>
    <dataValidation type="date" operator="greaterThanOrEqual" allowBlank="1" showInputMessage="1" showErrorMessage="1" errorTitle="Date" error="Please enter a valid date greater than or equal to January 1, 1900." sqref="D8:D9 IZ8:IZ9 SV8:SV9 ACR8:ACR9 AMN8:AMN9 AWJ8:AWJ9 BGF8:BGF9 BQB8:BQB9 BZX8:BZX9 CJT8:CJT9 CTP8:CTP9 DDL8:DDL9 DNH8:DNH9 DXD8:DXD9 EGZ8:EGZ9 EQV8:EQV9 FAR8:FAR9 FKN8:FKN9 FUJ8:FUJ9 GEF8:GEF9 GOB8:GOB9 GXX8:GXX9 HHT8:HHT9 HRP8:HRP9 IBL8:IBL9 ILH8:ILH9 IVD8:IVD9 JEZ8:JEZ9 JOV8:JOV9 JYR8:JYR9 KIN8:KIN9 KSJ8:KSJ9 LCF8:LCF9 LMB8:LMB9 LVX8:LVX9 MFT8:MFT9 MPP8:MPP9 MZL8:MZL9 NJH8:NJH9 NTD8:NTD9 OCZ8:OCZ9 OMV8:OMV9 OWR8:OWR9 PGN8:PGN9 PQJ8:PQJ9 QAF8:QAF9 QKB8:QKB9 QTX8:QTX9 RDT8:RDT9 RNP8:RNP9 RXL8:RXL9 SHH8:SHH9 SRD8:SRD9 TAZ8:TAZ9 TKV8:TKV9 TUR8:TUR9 UEN8:UEN9 UOJ8:UOJ9 UYF8:UYF9 VIB8:VIB9 VRX8:VRX9 WBT8:WBT9 WLP8:WLP9 WVL8:WVL9 D65544:D65545 IZ65544:IZ65545 SV65544:SV65545 ACR65544:ACR65545 AMN65544:AMN65545 AWJ65544:AWJ65545 BGF65544:BGF65545 BQB65544:BQB65545 BZX65544:BZX65545 CJT65544:CJT65545 CTP65544:CTP65545 DDL65544:DDL65545 DNH65544:DNH65545 DXD65544:DXD65545 EGZ65544:EGZ65545 EQV65544:EQV65545 FAR65544:FAR65545 FKN65544:FKN65545 FUJ65544:FUJ65545 GEF65544:GEF65545 GOB65544:GOB65545 GXX65544:GXX65545 HHT65544:HHT65545 HRP65544:HRP65545 IBL65544:IBL65545 ILH65544:ILH65545 IVD65544:IVD65545 JEZ65544:JEZ65545 JOV65544:JOV65545 JYR65544:JYR65545 KIN65544:KIN65545 KSJ65544:KSJ65545 LCF65544:LCF65545 LMB65544:LMB65545 LVX65544:LVX65545 MFT65544:MFT65545 MPP65544:MPP65545 MZL65544:MZL65545 NJH65544:NJH65545 NTD65544:NTD65545 OCZ65544:OCZ65545 OMV65544:OMV65545 OWR65544:OWR65545 PGN65544:PGN65545 PQJ65544:PQJ65545 QAF65544:QAF65545 QKB65544:QKB65545 QTX65544:QTX65545 RDT65544:RDT65545 RNP65544:RNP65545 RXL65544:RXL65545 SHH65544:SHH65545 SRD65544:SRD65545 TAZ65544:TAZ65545 TKV65544:TKV65545 TUR65544:TUR65545 UEN65544:UEN65545 UOJ65544:UOJ65545 UYF65544:UYF65545 VIB65544:VIB65545 VRX65544:VRX65545 WBT65544:WBT65545 WLP65544:WLP65545 WVL65544:WVL65545 D131080:D131081 IZ131080:IZ131081 SV131080:SV131081 ACR131080:ACR131081 AMN131080:AMN131081 AWJ131080:AWJ131081 BGF131080:BGF131081 BQB131080:BQB131081 BZX131080:BZX131081 CJT131080:CJT131081 CTP131080:CTP131081 DDL131080:DDL131081 DNH131080:DNH131081 DXD131080:DXD131081 EGZ131080:EGZ131081 EQV131080:EQV131081 FAR131080:FAR131081 FKN131080:FKN131081 FUJ131080:FUJ131081 GEF131080:GEF131081 GOB131080:GOB131081 GXX131080:GXX131081 HHT131080:HHT131081 HRP131080:HRP131081 IBL131080:IBL131081 ILH131080:ILH131081 IVD131080:IVD131081 JEZ131080:JEZ131081 JOV131080:JOV131081 JYR131080:JYR131081 KIN131080:KIN131081 KSJ131080:KSJ131081 LCF131080:LCF131081 LMB131080:LMB131081 LVX131080:LVX131081 MFT131080:MFT131081 MPP131080:MPP131081 MZL131080:MZL131081 NJH131080:NJH131081 NTD131080:NTD131081 OCZ131080:OCZ131081 OMV131080:OMV131081 OWR131080:OWR131081 PGN131080:PGN131081 PQJ131080:PQJ131081 QAF131080:QAF131081 QKB131080:QKB131081 QTX131080:QTX131081 RDT131080:RDT131081 RNP131080:RNP131081 RXL131080:RXL131081 SHH131080:SHH131081 SRD131080:SRD131081 TAZ131080:TAZ131081 TKV131080:TKV131081 TUR131080:TUR131081 UEN131080:UEN131081 UOJ131080:UOJ131081 UYF131080:UYF131081 VIB131080:VIB131081 VRX131080:VRX131081 WBT131080:WBT131081 WLP131080:WLP131081 WVL131080:WVL131081 D196616:D196617 IZ196616:IZ196617 SV196616:SV196617 ACR196616:ACR196617 AMN196616:AMN196617 AWJ196616:AWJ196617 BGF196616:BGF196617 BQB196616:BQB196617 BZX196616:BZX196617 CJT196616:CJT196617 CTP196616:CTP196617 DDL196616:DDL196617 DNH196616:DNH196617 DXD196616:DXD196617 EGZ196616:EGZ196617 EQV196616:EQV196617 FAR196616:FAR196617 FKN196616:FKN196617 FUJ196616:FUJ196617 GEF196616:GEF196617 GOB196616:GOB196617 GXX196616:GXX196617 HHT196616:HHT196617 HRP196616:HRP196617 IBL196616:IBL196617 ILH196616:ILH196617 IVD196616:IVD196617 JEZ196616:JEZ196617 JOV196616:JOV196617 JYR196616:JYR196617 KIN196616:KIN196617 KSJ196616:KSJ196617 LCF196616:LCF196617 LMB196616:LMB196617 LVX196616:LVX196617 MFT196616:MFT196617 MPP196616:MPP196617 MZL196616:MZL196617 NJH196616:NJH196617 NTD196616:NTD196617 OCZ196616:OCZ196617 OMV196616:OMV196617 OWR196616:OWR196617 PGN196616:PGN196617 PQJ196616:PQJ196617 QAF196616:QAF196617 QKB196616:QKB196617 QTX196616:QTX196617 RDT196616:RDT196617 RNP196616:RNP196617 RXL196616:RXL196617 SHH196616:SHH196617 SRD196616:SRD196617 TAZ196616:TAZ196617 TKV196616:TKV196617 TUR196616:TUR196617 UEN196616:UEN196617 UOJ196616:UOJ196617 UYF196616:UYF196617 VIB196616:VIB196617 VRX196616:VRX196617 WBT196616:WBT196617 WLP196616:WLP196617 WVL196616:WVL196617 D262152:D262153 IZ262152:IZ262153 SV262152:SV262153 ACR262152:ACR262153 AMN262152:AMN262153 AWJ262152:AWJ262153 BGF262152:BGF262153 BQB262152:BQB262153 BZX262152:BZX262153 CJT262152:CJT262153 CTP262152:CTP262153 DDL262152:DDL262153 DNH262152:DNH262153 DXD262152:DXD262153 EGZ262152:EGZ262153 EQV262152:EQV262153 FAR262152:FAR262153 FKN262152:FKN262153 FUJ262152:FUJ262153 GEF262152:GEF262153 GOB262152:GOB262153 GXX262152:GXX262153 HHT262152:HHT262153 HRP262152:HRP262153 IBL262152:IBL262153 ILH262152:ILH262153 IVD262152:IVD262153 JEZ262152:JEZ262153 JOV262152:JOV262153 JYR262152:JYR262153 KIN262152:KIN262153 KSJ262152:KSJ262153 LCF262152:LCF262153 LMB262152:LMB262153 LVX262152:LVX262153 MFT262152:MFT262153 MPP262152:MPP262153 MZL262152:MZL262153 NJH262152:NJH262153 NTD262152:NTD262153 OCZ262152:OCZ262153 OMV262152:OMV262153 OWR262152:OWR262153 PGN262152:PGN262153 PQJ262152:PQJ262153 QAF262152:QAF262153 QKB262152:QKB262153 QTX262152:QTX262153 RDT262152:RDT262153 RNP262152:RNP262153 RXL262152:RXL262153 SHH262152:SHH262153 SRD262152:SRD262153 TAZ262152:TAZ262153 TKV262152:TKV262153 TUR262152:TUR262153 UEN262152:UEN262153 UOJ262152:UOJ262153 UYF262152:UYF262153 VIB262152:VIB262153 VRX262152:VRX262153 WBT262152:WBT262153 WLP262152:WLP262153 WVL262152:WVL262153 D327688:D327689 IZ327688:IZ327689 SV327688:SV327689 ACR327688:ACR327689 AMN327688:AMN327689 AWJ327688:AWJ327689 BGF327688:BGF327689 BQB327688:BQB327689 BZX327688:BZX327689 CJT327688:CJT327689 CTP327688:CTP327689 DDL327688:DDL327689 DNH327688:DNH327689 DXD327688:DXD327689 EGZ327688:EGZ327689 EQV327688:EQV327689 FAR327688:FAR327689 FKN327688:FKN327689 FUJ327688:FUJ327689 GEF327688:GEF327689 GOB327688:GOB327689 GXX327688:GXX327689 HHT327688:HHT327689 HRP327688:HRP327689 IBL327688:IBL327689 ILH327688:ILH327689 IVD327688:IVD327689 JEZ327688:JEZ327689 JOV327688:JOV327689 JYR327688:JYR327689 KIN327688:KIN327689 KSJ327688:KSJ327689 LCF327688:LCF327689 LMB327688:LMB327689 LVX327688:LVX327689 MFT327688:MFT327689 MPP327688:MPP327689 MZL327688:MZL327689 NJH327688:NJH327689 NTD327688:NTD327689 OCZ327688:OCZ327689 OMV327688:OMV327689 OWR327688:OWR327689 PGN327688:PGN327689 PQJ327688:PQJ327689 QAF327688:QAF327689 QKB327688:QKB327689 QTX327688:QTX327689 RDT327688:RDT327689 RNP327688:RNP327689 RXL327688:RXL327689 SHH327688:SHH327689 SRD327688:SRD327689 TAZ327688:TAZ327689 TKV327688:TKV327689 TUR327688:TUR327689 UEN327688:UEN327689 UOJ327688:UOJ327689 UYF327688:UYF327689 VIB327688:VIB327689 VRX327688:VRX327689 WBT327688:WBT327689 WLP327688:WLP327689 WVL327688:WVL327689 D393224:D393225 IZ393224:IZ393225 SV393224:SV393225 ACR393224:ACR393225 AMN393224:AMN393225 AWJ393224:AWJ393225 BGF393224:BGF393225 BQB393224:BQB393225 BZX393224:BZX393225 CJT393224:CJT393225 CTP393224:CTP393225 DDL393224:DDL393225 DNH393224:DNH393225 DXD393224:DXD393225 EGZ393224:EGZ393225 EQV393224:EQV393225 FAR393224:FAR393225 FKN393224:FKN393225 FUJ393224:FUJ393225 GEF393224:GEF393225 GOB393224:GOB393225 GXX393224:GXX393225 HHT393224:HHT393225 HRP393224:HRP393225 IBL393224:IBL393225 ILH393224:ILH393225 IVD393224:IVD393225 JEZ393224:JEZ393225 JOV393224:JOV393225 JYR393224:JYR393225 KIN393224:KIN393225 KSJ393224:KSJ393225 LCF393224:LCF393225 LMB393224:LMB393225 LVX393224:LVX393225 MFT393224:MFT393225 MPP393224:MPP393225 MZL393224:MZL393225 NJH393224:NJH393225 NTD393224:NTD393225 OCZ393224:OCZ393225 OMV393224:OMV393225 OWR393224:OWR393225 PGN393224:PGN393225 PQJ393224:PQJ393225 QAF393224:QAF393225 QKB393224:QKB393225 QTX393224:QTX393225 RDT393224:RDT393225 RNP393224:RNP393225 RXL393224:RXL393225 SHH393224:SHH393225 SRD393224:SRD393225 TAZ393224:TAZ393225 TKV393224:TKV393225 TUR393224:TUR393225 UEN393224:UEN393225 UOJ393224:UOJ393225 UYF393224:UYF393225 VIB393224:VIB393225 VRX393224:VRX393225 WBT393224:WBT393225 WLP393224:WLP393225 WVL393224:WVL393225 D458760:D458761 IZ458760:IZ458761 SV458760:SV458761 ACR458760:ACR458761 AMN458760:AMN458761 AWJ458760:AWJ458761 BGF458760:BGF458761 BQB458760:BQB458761 BZX458760:BZX458761 CJT458760:CJT458761 CTP458760:CTP458761 DDL458760:DDL458761 DNH458760:DNH458761 DXD458760:DXD458761 EGZ458760:EGZ458761 EQV458760:EQV458761 FAR458760:FAR458761 FKN458760:FKN458761 FUJ458760:FUJ458761 GEF458760:GEF458761 GOB458760:GOB458761 GXX458760:GXX458761 HHT458760:HHT458761 HRP458760:HRP458761 IBL458760:IBL458761 ILH458760:ILH458761 IVD458760:IVD458761 JEZ458760:JEZ458761 JOV458760:JOV458761 JYR458760:JYR458761 KIN458760:KIN458761 KSJ458760:KSJ458761 LCF458760:LCF458761 LMB458760:LMB458761 LVX458760:LVX458761 MFT458760:MFT458761 MPP458760:MPP458761 MZL458760:MZL458761 NJH458760:NJH458761 NTD458760:NTD458761 OCZ458760:OCZ458761 OMV458760:OMV458761 OWR458760:OWR458761 PGN458760:PGN458761 PQJ458760:PQJ458761 QAF458760:QAF458761 QKB458760:QKB458761 QTX458760:QTX458761 RDT458760:RDT458761 RNP458760:RNP458761 RXL458760:RXL458761 SHH458760:SHH458761 SRD458760:SRD458761 TAZ458760:TAZ458761 TKV458760:TKV458761 TUR458760:TUR458761 UEN458760:UEN458761 UOJ458760:UOJ458761 UYF458760:UYF458761 VIB458760:VIB458761 VRX458760:VRX458761 WBT458760:WBT458761 WLP458760:WLP458761 WVL458760:WVL458761 D524296:D524297 IZ524296:IZ524297 SV524296:SV524297 ACR524296:ACR524297 AMN524296:AMN524297 AWJ524296:AWJ524297 BGF524296:BGF524297 BQB524296:BQB524297 BZX524296:BZX524297 CJT524296:CJT524297 CTP524296:CTP524297 DDL524296:DDL524297 DNH524296:DNH524297 DXD524296:DXD524297 EGZ524296:EGZ524297 EQV524296:EQV524297 FAR524296:FAR524297 FKN524296:FKN524297 FUJ524296:FUJ524297 GEF524296:GEF524297 GOB524296:GOB524297 GXX524296:GXX524297 HHT524296:HHT524297 HRP524296:HRP524297 IBL524296:IBL524297 ILH524296:ILH524297 IVD524296:IVD524297 JEZ524296:JEZ524297 JOV524296:JOV524297 JYR524296:JYR524297 KIN524296:KIN524297 KSJ524296:KSJ524297 LCF524296:LCF524297 LMB524296:LMB524297 LVX524296:LVX524297 MFT524296:MFT524297 MPP524296:MPP524297 MZL524296:MZL524297 NJH524296:NJH524297 NTD524296:NTD524297 OCZ524296:OCZ524297 OMV524296:OMV524297 OWR524296:OWR524297 PGN524296:PGN524297 PQJ524296:PQJ524297 QAF524296:QAF524297 QKB524296:QKB524297 QTX524296:QTX524297 RDT524296:RDT524297 RNP524296:RNP524297 RXL524296:RXL524297 SHH524296:SHH524297 SRD524296:SRD524297 TAZ524296:TAZ524297 TKV524296:TKV524297 TUR524296:TUR524297 UEN524296:UEN524297 UOJ524296:UOJ524297 UYF524296:UYF524297 VIB524296:VIB524297 VRX524296:VRX524297 WBT524296:WBT524297 WLP524296:WLP524297 WVL524296:WVL524297 D589832:D589833 IZ589832:IZ589833 SV589832:SV589833 ACR589832:ACR589833 AMN589832:AMN589833 AWJ589832:AWJ589833 BGF589832:BGF589833 BQB589832:BQB589833 BZX589832:BZX589833 CJT589832:CJT589833 CTP589832:CTP589833 DDL589832:DDL589833 DNH589832:DNH589833 DXD589832:DXD589833 EGZ589832:EGZ589833 EQV589832:EQV589833 FAR589832:FAR589833 FKN589832:FKN589833 FUJ589832:FUJ589833 GEF589832:GEF589833 GOB589832:GOB589833 GXX589832:GXX589833 HHT589832:HHT589833 HRP589832:HRP589833 IBL589832:IBL589833 ILH589832:ILH589833 IVD589832:IVD589833 JEZ589832:JEZ589833 JOV589832:JOV589833 JYR589832:JYR589833 KIN589832:KIN589833 KSJ589832:KSJ589833 LCF589832:LCF589833 LMB589832:LMB589833 LVX589832:LVX589833 MFT589832:MFT589833 MPP589832:MPP589833 MZL589832:MZL589833 NJH589832:NJH589833 NTD589832:NTD589833 OCZ589832:OCZ589833 OMV589832:OMV589833 OWR589832:OWR589833 PGN589832:PGN589833 PQJ589832:PQJ589833 QAF589832:QAF589833 QKB589832:QKB589833 QTX589832:QTX589833 RDT589832:RDT589833 RNP589832:RNP589833 RXL589832:RXL589833 SHH589832:SHH589833 SRD589832:SRD589833 TAZ589832:TAZ589833 TKV589832:TKV589833 TUR589832:TUR589833 UEN589832:UEN589833 UOJ589832:UOJ589833 UYF589832:UYF589833 VIB589832:VIB589833 VRX589832:VRX589833 WBT589832:WBT589833 WLP589832:WLP589833 WVL589832:WVL589833 D655368:D655369 IZ655368:IZ655369 SV655368:SV655369 ACR655368:ACR655369 AMN655368:AMN655369 AWJ655368:AWJ655369 BGF655368:BGF655369 BQB655368:BQB655369 BZX655368:BZX655369 CJT655368:CJT655369 CTP655368:CTP655369 DDL655368:DDL655369 DNH655368:DNH655369 DXD655368:DXD655369 EGZ655368:EGZ655369 EQV655368:EQV655369 FAR655368:FAR655369 FKN655368:FKN655369 FUJ655368:FUJ655369 GEF655368:GEF655369 GOB655368:GOB655369 GXX655368:GXX655369 HHT655368:HHT655369 HRP655368:HRP655369 IBL655368:IBL655369 ILH655368:ILH655369 IVD655368:IVD655369 JEZ655368:JEZ655369 JOV655368:JOV655369 JYR655368:JYR655369 KIN655368:KIN655369 KSJ655368:KSJ655369 LCF655368:LCF655369 LMB655368:LMB655369 LVX655368:LVX655369 MFT655368:MFT655369 MPP655368:MPP655369 MZL655368:MZL655369 NJH655368:NJH655369 NTD655368:NTD655369 OCZ655368:OCZ655369 OMV655368:OMV655369 OWR655368:OWR655369 PGN655368:PGN655369 PQJ655368:PQJ655369 QAF655368:QAF655369 QKB655368:QKB655369 QTX655368:QTX655369 RDT655368:RDT655369 RNP655368:RNP655369 RXL655368:RXL655369 SHH655368:SHH655369 SRD655368:SRD655369 TAZ655368:TAZ655369 TKV655368:TKV655369 TUR655368:TUR655369 UEN655368:UEN655369 UOJ655368:UOJ655369 UYF655368:UYF655369 VIB655368:VIB655369 VRX655368:VRX655369 WBT655368:WBT655369 WLP655368:WLP655369 WVL655368:WVL655369 D720904:D720905 IZ720904:IZ720905 SV720904:SV720905 ACR720904:ACR720905 AMN720904:AMN720905 AWJ720904:AWJ720905 BGF720904:BGF720905 BQB720904:BQB720905 BZX720904:BZX720905 CJT720904:CJT720905 CTP720904:CTP720905 DDL720904:DDL720905 DNH720904:DNH720905 DXD720904:DXD720905 EGZ720904:EGZ720905 EQV720904:EQV720905 FAR720904:FAR720905 FKN720904:FKN720905 FUJ720904:FUJ720905 GEF720904:GEF720905 GOB720904:GOB720905 GXX720904:GXX720905 HHT720904:HHT720905 HRP720904:HRP720905 IBL720904:IBL720905 ILH720904:ILH720905 IVD720904:IVD720905 JEZ720904:JEZ720905 JOV720904:JOV720905 JYR720904:JYR720905 KIN720904:KIN720905 KSJ720904:KSJ720905 LCF720904:LCF720905 LMB720904:LMB720905 LVX720904:LVX720905 MFT720904:MFT720905 MPP720904:MPP720905 MZL720904:MZL720905 NJH720904:NJH720905 NTD720904:NTD720905 OCZ720904:OCZ720905 OMV720904:OMV720905 OWR720904:OWR720905 PGN720904:PGN720905 PQJ720904:PQJ720905 QAF720904:QAF720905 QKB720904:QKB720905 QTX720904:QTX720905 RDT720904:RDT720905 RNP720904:RNP720905 RXL720904:RXL720905 SHH720904:SHH720905 SRD720904:SRD720905 TAZ720904:TAZ720905 TKV720904:TKV720905 TUR720904:TUR720905 UEN720904:UEN720905 UOJ720904:UOJ720905 UYF720904:UYF720905 VIB720904:VIB720905 VRX720904:VRX720905 WBT720904:WBT720905 WLP720904:WLP720905 WVL720904:WVL720905 D786440:D786441 IZ786440:IZ786441 SV786440:SV786441 ACR786440:ACR786441 AMN786440:AMN786441 AWJ786440:AWJ786441 BGF786440:BGF786441 BQB786440:BQB786441 BZX786440:BZX786441 CJT786440:CJT786441 CTP786440:CTP786441 DDL786440:DDL786441 DNH786440:DNH786441 DXD786440:DXD786441 EGZ786440:EGZ786441 EQV786440:EQV786441 FAR786440:FAR786441 FKN786440:FKN786441 FUJ786440:FUJ786441 GEF786440:GEF786441 GOB786440:GOB786441 GXX786440:GXX786441 HHT786440:HHT786441 HRP786440:HRP786441 IBL786440:IBL786441 ILH786440:ILH786441 IVD786440:IVD786441 JEZ786440:JEZ786441 JOV786440:JOV786441 JYR786440:JYR786441 KIN786440:KIN786441 KSJ786440:KSJ786441 LCF786440:LCF786441 LMB786440:LMB786441 LVX786440:LVX786441 MFT786440:MFT786441 MPP786440:MPP786441 MZL786440:MZL786441 NJH786440:NJH786441 NTD786440:NTD786441 OCZ786440:OCZ786441 OMV786440:OMV786441 OWR786440:OWR786441 PGN786440:PGN786441 PQJ786440:PQJ786441 QAF786440:QAF786441 QKB786440:QKB786441 QTX786440:QTX786441 RDT786440:RDT786441 RNP786440:RNP786441 RXL786440:RXL786441 SHH786440:SHH786441 SRD786440:SRD786441 TAZ786440:TAZ786441 TKV786440:TKV786441 TUR786440:TUR786441 UEN786440:UEN786441 UOJ786440:UOJ786441 UYF786440:UYF786441 VIB786440:VIB786441 VRX786440:VRX786441 WBT786440:WBT786441 WLP786440:WLP786441 WVL786440:WVL786441 D851976:D851977 IZ851976:IZ851977 SV851976:SV851977 ACR851976:ACR851977 AMN851976:AMN851977 AWJ851976:AWJ851977 BGF851976:BGF851977 BQB851976:BQB851977 BZX851976:BZX851977 CJT851976:CJT851977 CTP851976:CTP851977 DDL851976:DDL851977 DNH851976:DNH851977 DXD851976:DXD851977 EGZ851976:EGZ851977 EQV851976:EQV851977 FAR851976:FAR851977 FKN851976:FKN851977 FUJ851976:FUJ851977 GEF851976:GEF851977 GOB851976:GOB851977 GXX851976:GXX851977 HHT851976:HHT851977 HRP851976:HRP851977 IBL851976:IBL851977 ILH851976:ILH851977 IVD851976:IVD851977 JEZ851976:JEZ851977 JOV851976:JOV851977 JYR851976:JYR851977 KIN851976:KIN851977 KSJ851976:KSJ851977 LCF851976:LCF851977 LMB851976:LMB851977 LVX851976:LVX851977 MFT851976:MFT851977 MPP851976:MPP851977 MZL851976:MZL851977 NJH851976:NJH851977 NTD851976:NTD851977 OCZ851976:OCZ851977 OMV851976:OMV851977 OWR851976:OWR851977 PGN851976:PGN851977 PQJ851976:PQJ851977 QAF851976:QAF851977 QKB851976:QKB851977 QTX851976:QTX851977 RDT851976:RDT851977 RNP851976:RNP851977 RXL851976:RXL851977 SHH851976:SHH851977 SRD851976:SRD851977 TAZ851976:TAZ851977 TKV851976:TKV851977 TUR851976:TUR851977 UEN851976:UEN851977 UOJ851976:UOJ851977 UYF851976:UYF851977 VIB851976:VIB851977 VRX851976:VRX851977 WBT851976:WBT851977 WLP851976:WLP851977 WVL851976:WVL851977 D917512:D917513 IZ917512:IZ917513 SV917512:SV917513 ACR917512:ACR917513 AMN917512:AMN917513 AWJ917512:AWJ917513 BGF917512:BGF917513 BQB917512:BQB917513 BZX917512:BZX917513 CJT917512:CJT917513 CTP917512:CTP917513 DDL917512:DDL917513 DNH917512:DNH917513 DXD917512:DXD917513 EGZ917512:EGZ917513 EQV917512:EQV917513 FAR917512:FAR917513 FKN917512:FKN917513 FUJ917512:FUJ917513 GEF917512:GEF917513 GOB917512:GOB917513 GXX917512:GXX917513 HHT917512:HHT917513 HRP917512:HRP917513 IBL917512:IBL917513 ILH917512:ILH917513 IVD917512:IVD917513 JEZ917512:JEZ917513 JOV917512:JOV917513 JYR917512:JYR917513 KIN917512:KIN917513 KSJ917512:KSJ917513 LCF917512:LCF917513 LMB917512:LMB917513 LVX917512:LVX917513 MFT917512:MFT917513 MPP917512:MPP917513 MZL917512:MZL917513 NJH917512:NJH917513 NTD917512:NTD917513 OCZ917512:OCZ917513 OMV917512:OMV917513 OWR917512:OWR917513 PGN917512:PGN917513 PQJ917512:PQJ917513 QAF917512:QAF917513 QKB917512:QKB917513 QTX917512:QTX917513 RDT917512:RDT917513 RNP917512:RNP917513 RXL917512:RXL917513 SHH917512:SHH917513 SRD917512:SRD917513 TAZ917512:TAZ917513 TKV917512:TKV917513 TUR917512:TUR917513 UEN917512:UEN917513 UOJ917512:UOJ917513 UYF917512:UYF917513 VIB917512:VIB917513 VRX917512:VRX917513 WBT917512:WBT917513 WLP917512:WLP917513 WVL917512:WVL917513 D983048:D983049 IZ983048:IZ983049 SV983048:SV983049 ACR983048:ACR983049 AMN983048:AMN983049 AWJ983048:AWJ983049 BGF983048:BGF983049 BQB983048:BQB983049 BZX983048:BZX983049 CJT983048:CJT983049 CTP983048:CTP983049 DDL983048:DDL983049 DNH983048:DNH983049 DXD983048:DXD983049 EGZ983048:EGZ983049 EQV983048:EQV983049 FAR983048:FAR983049 FKN983048:FKN983049 FUJ983048:FUJ983049 GEF983048:GEF983049 GOB983048:GOB983049 GXX983048:GXX983049 HHT983048:HHT983049 HRP983048:HRP983049 IBL983048:IBL983049 ILH983048:ILH983049 IVD983048:IVD983049 JEZ983048:JEZ983049 JOV983048:JOV983049 JYR983048:JYR983049 KIN983048:KIN983049 KSJ983048:KSJ983049 LCF983048:LCF983049 LMB983048:LMB983049 LVX983048:LVX983049 MFT983048:MFT983049 MPP983048:MPP983049 MZL983048:MZL983049 NJH983048:NJH983049 NTD983048:NTD983049 OCZ983048:OCZ983049 OMV983048:OMV983049 OWR983048:OWR983049 PGN983048:PGN983049 PQJ983048:PQJ983049 QAF983048:QAF983049 QKB983048:QKB983049 QTX983048:QTX983049 RDT983048:RDT983049 RNP983048:RNP983049 RXL983048:RXL983049 SHH983048:SHH983049 SRD983048:SRD983049 TAZ983048:TAZ983049 TKV983048:TKV983049 TUR983048:TUR983049 UEN983048:UEN983049 UOJ983048:UOJ983049 UYF983048:UYF983049 VIB983048:VIB983049 VRX983048:VRX983049 WBT983048:WBT983049 WLP983048:WLP983049 WVL983048:WVL983049" xr:uid="{76413CDE-E9D9-4861-B16A-819AC8439777}">
      <formula1>1</formula1>
    </dataValidation>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71517872-EED6-40A3-93C1-C51F66A165DC}"/>
  </dataValidations>
  <printOptions horizontalCentered="1"/>
  <pageMargins left="0.75" right="0.5" top="0.5" bottom="0.5" header="0.5" footer="0.5"/>
  <pageSetup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77BC-40DB-4130-8A4A-731094A61C6D}">
  <dimension ref="A1:F21"/>
  <sheetViews>
    <sheetView zoomScale="172" zoomScaleNormal="172" workbookViewId="0">
      <selection activeCell="B17" sqref="B17"/>
    </sheetView>
  </sheetViews>
  <sheetFormatPr defaultRowHeight="12.75"/>
  <cols>
    <col min="1" max="1" width="13" bestFit="1" customWidth="1"/>
    <col min="3" max="3" width="10" customWidth="1"/>
    <col min="6" max="6" width="10.28515625" customWidth="1"/>
  </cols>
  <sheetData>
    <row r="1" spans="1:6">
      <c r="A1" t="s">
        <v>112</v>
      </c>
      <c r="B1" t="s">
        <v>113</v>
      </c>
      <c r="C1" t="s">
        <v>114</v>
      </c>
      <c r="D1" t="s">
        <v>108</v>
      </c>
      <c r="E1" t="s">
        <v>115</v>
      </c>
      <c r="F1" t="s">
        <v>116</v>
      </c>
    </row>
    <row r="2" spans="1:6">
      <c r="A2" s="2">
        <v>250000</v>
      </c>
      <c r="B2" s="52">
        <v>0.05</v>
      </c>
      <c r="C2" s="52">
        <v>0.5</v>
      </c>
      <c r="D2" s="53">
        <v>3.2500000000000001E-2</v>
      </c>
      <c r="E2">
        <v>6</v>
      </c>
      <c r="F2" s="54"/>
    </row>
    <row r="3" spans="1:6">
      <c r="A3" s="2">
        <f>SUM(A2)*B2+(A2)</f>
        <v>262500</v>
      </c>
      <c r="C3" s="2">
        <f>SUM(A3) * C2</f>
        <v>131250</v>
      </c>
    </row>
    <row r="4" spans="1:6">
      <c r="A4" s="2">
        <f>SUM(A3)*B2+(A3)</f>
        <v>275625</v>
      </c>
      <c r="C4" s="2">
        <f>SUM(A4) * C2</f>
        <v>137812.5</v>
      </c>
    </row>
    <row r="5" spans="1:6">
      <c r="A5" s="2">
        <f>SUM(A4)*B2+(A4)</f>
        <v>289406.25</v>
      </c>
      <c r="C5" s="2">
        <f>SUM(A5) * C2</f>
        <v>144703.125</v>
      </c>
    </row>
    <row r="6" spans="1:6">
      <c r="A6" s="2">
        <f>SUM(A5)*B2+(A5)</f>
        <v>303876.5625</v>
      </c>
      <c r="C6" s="2">
        <f>SUM(A6) * C2</f>
        <v>151938.28125</v>
      </c>
    </row>
    <row r="7" spans="1:6">
      <c r="A7" s="2">
        <f>SUM(A6)*B2+(A6)</f>
        <v>319070.390625</v>
      </c>
      <c r="C7" s="2">
        <f>SUM(A7) * C2</f>
        <v>159535.1953125</v>
      </c>
    </row>
    <row r="8" spans="1:6">
      <c r="A8" s="2">
        <f>SUM(A7)*B2+(A7)</f>
        <v>335023.91015625</v>
      </c>
      <c r="C8" s="2">
        <f>SUM(A8) * C2</f>
        <v>167511.955078125</v>
      </c>
    </row>
    <row r="9" spans="1:6">
      <c r="A9" s="2">
        <f>SUM(A8)*B2+(A8)</f>
        <v>351775.10566406249</v>
      </c>
      <c r="C9" s="2">
        <f>SUM(A9) * C2</f>
        <v>175887.55283203124</v>
      </c>
    </row>
    <row r="10" spans="1:6">
      <c r="A10" s="2">
        <f>SUM(A9)*B2+(A9)</f>
        <v>369363.86094726564</v>
      </c>
      <c r="C10" s="2">
        <f>SUM(A10) * C2</f>
        <v>184681.93047363282</v>
      </c>
    </row>
    <row r="11" spans="1:6">
      <c r="A11" s="2">
        <f>SUM(A10)*B2+(A10)</f>
        <v>387832.05399462895</v>
      </c>
      <c r="C11" s="2">
        <f>SUM(A11) * C2</f>
        <v>193916.02699731448</v>
      </c>
    </row>
    <row r="12" spans="1:6">
      <c r="A12" s="2">
        <f>SUM(A11)*B2+(A11)</f>
        <v>407223.65669436043</v>
      </c>
      <c r="C12" s="2">
        <f>SUM(A12) * C2</f>
        <v>203611.82834718021</v>
      </c>
    </row>
    <row r="13" spans="1:6">
      <c r="A13" s="2">
        <f>SUM(A12)*B2+(A12)</f>
        <v>427584.83952907845</v>
      </c>
      <c r="C13" s="2">
        <f>SUM(A13) * C2</f>
        <v>213792.41976453923</v>
      </c>
    </row>
    <row r="14" spans="1:6">
      <c r="A14" s="2">
        <f>SUM(A13)*B2+(A13)</f>
        <v>448964.08150553238</v>
      </c>
      <c r="C14" s="2">
        <f>SUM(A14) * C2</f>
        <v>224482.04075276619</v>
      </c>
    </row>
    <row r="15" spans="1:6">
      <c r="A15" s="2">
        <f>SUM(A14)*B12+(A14)</f>
        <v>448964.08150553238</v>
      </c>
      <c r="C15" s="2">
        <f>SUM(A15) * C2</f>
        <v>224482.04075276619</v>
      </c>
    </row>
    <row r="16" spans="1:6">
      <c r="A16" s="2">
        <f>SUM(A15)*B2+(A15)</f>
        <v>471412.285580809</v>
      </c>
      <c r="C16" s="2">
        <f>SUM(A16) * C2</f>
        <v>235706.1427904045</v>
      </c>
    </row>
    <row r="17" spans="1:3">
      <c r="A17" s="2">
        <f>SUM(A16)*B2+(A16)</f>
        <v>494982.89985984942</v>
      </c>
      <c r="C17" s="2">
        <f>SUM(A17) * C2</f>
        <v>247491.44992992471</v>
      </c>
    </row>
    <row r="18" spans="1:3">
      <c r="A18" s="2">
        <f>SUM(A17)*B2+(A17)</f>
        <v>519732.04485284188</v>
      </c>
      <c r="C18" s="2">
        <f>SUM(A18) * C2</f>
        <v>259866.02242642094</v>
      </c>
    </row>
    <row r="19" spans="1:3">
      <c r="A19" s="2">
        <f>SUM(A18)*B2+(A18)</f>
        <v>545718.64709548396</v>
      </c>
      <c r="C19" s="2">
        <f>SUM(A19) * C2</f>
        <v>272859.32354774198</v>
      </c>
    </row>
    <row r="20" spans="1:3">
      <c r="A20" s="2">
        <f>SUM(A19)*B2+(A19)</f>
        <v>573004.57945025817</v>
      </c>
      <c r="C20" s="2">
        <f>SUM(A20) * C2</f>
        <v>286502.28972512909</v>
      </c>
    </row>
    <row r="21" spans="1:3">
      <c r="A21" s="2">
        <f>SUM(A20)*B2+(A20)</f>
        <v>601654.80842277105</v>
      </c>
      <c r="C21" s="2">
        <f>SUM(A21) * C2</f>
        <v>300827.40421138552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B722274F98C74887A3CFFDE6D44B59" ma:contentTypeVersion="13" ma:contentTypeDescription="Create a new document." ma:contentTypeScope="" ma:versionID="41f64bfcbbecbbc6199368a7174b5211">
  <xsd:schema xmlns:xsd="http://www.w3.org/2001/XMLSchema" xmlns:xs="http://www.w3.org/2001/XMLSchema" xmlns:p="http://schemas.microsoft.com/office/2006/metadata/properties" xmlns:ns2="e385bee0-2b0b-4cf3-b4a6-99cb63095772" xmlns:ns3="9659b8ff-209a-4c56-b409-6d0b98106507" targetNamespace="http://schemas.microsoft.com/office/2006/metadata/properties" ma:root="true" ma:fieldsID="66c95b8322cac94dcb1e4a552e863a12" ns2:_="" ns3:_="">
    <xsd:import namespace="e385bee0-2b0b-4cf3-b4a6-99cb63095772"/>
    <xsd:import namespace="9659b8ff-209a-4c56-b409-6d0b981065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85bee0-2b0b-4cf3-b4a6-99cb630957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59b8ff-209a-4c56-b409-6d0b9810650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8FC214-C478-4BD5-B8E1-E8D80EC877C0}"/>
</file>

<file path=customXml/itemProps2.xml><?xml version="1.0" encoding="utf-8"?>
<ds:datastoreItem xmlns:ds="http://schemas.openxmlformats.org/officeDocument/2006/customXml" ds:itemID="{5B3F813F-45C3-4A8B-9D59-2EFAE05C41C7}"/>
</file>

<file path=customXml/itemProps3.xml><?xml version="1.0" encoding="utf-8"?>
<ds:datastoreItem xmlns:ds="http://schemas.openxmlformats.org/officeDocument/2006/customXml" ds:itemID="{5354CEA6-B8B4-4B96-AC14-97582C87EC85}"/>
</file>

<file path=docProps/app.xml><?xml version="1.0" encoding="utf-8"?>
<Properties xmlns="http://schemas.openxmlformats.org/officeDocument/2006/extended-properties" xmlns:vt="http://schemas.openxmlformats.org/officeDocument/2006/docPropsVTypes">
  <Application>Microsoft Excel Online</Application>
  <Manager/>
  <Company>Solid Waste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Solid Waste</dc:creator>
  <cp:keywords/>
  <dc:description/>
  <cp:lastModifiedBy>Timothy L. Hunt</cp:lastModifiedBy>
  <cp:revision/>
  <dcterms:created xsi:type="dcterms:W3CDTF">2000-03-09T14:08:13Z</dcterms:created>
  <dcterms:modified xsi:type="dcterms:W3CDTF">2022-04-18T15:49:03Z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0x010100B8B722274F98C74887A3CFFDE6D44B59</vt:lpwstr>
  </property>
</Properties>
</file>